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C:\Users\Jane\Dropbox\DropBox Shared With Jane\DOCKRITE 2020\"/>
    </mc:Choice>
  </mc:AlternateContent>
  <xr:revisionPtr revIDLastSave="0" documentId="13_ncr:1_{BD717926-3434-453F-A38A-B69BFE6E6C8E}" xr6:coauthVersionLast="45" xr6:coauthVersionMax="45" xr10:uidLastSave="{00000000-0000-0000-0000-000000000000}"/>
  <bookViews>
    <workbookView xWindow="-108" yWindow="-108" windowWidth="23256" windowHeight="12576" xr2:uid="{2FFDE122-AA93-448B-B4D0-9097DD7E313B}"/>
  </bookViews>
  <sheets>
    <sheet name="2020 Replacement Decking" sheetId="1" r:id="rId1"/>
  </sheets>
  <calcPr calcId="18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69" i="1" l="1"/>
  <c r="F169" i="1" s="1"/>
  <c r="G169" i="1" l="1"/>
  <c r="I169" i="1"/>
  <c r="E168" i="1"/>
  <c r="F168" i="1" s="1"/>
  <c r="E167" i="1"/>
  <c r="F167" i="1" s="1"/>
  <c r="E166" i="1"/>
  <c r="F166" i="1" s="1"/>
  <c r="F164" i="1"/>
  <c r="I164" i="1" s="1"/>
  <c r="F163" i="1"/>
  <c r="G163" i="1" s="1"/>
  <c r="F162" i="1"/>
  <c r="G162" i="1" s="1"/>
  <c r="F161" i="1"/>
  <c r="I161" i="1" s="1"/>
  <c r="F160" i="1"/>
  <c r="I160" i="1" s="1"/>
  <c r="F159" i="1"/>
  <c r="G159" i="1" s="1"/>
  <c r="E157" i="1"/>
  <c r="F157" i="1" s="1"/>
  <c r="E156" i="1"/>
  <c r="F156" i="1" s="1"/>
  <c r="E155" i="1"/>
  <c r="F155" i="1" s="1"/>
  <c r="E154" i="1"/>
  <c r="F154" i="1" s="1"/>
  <c r="F152" i="1"/>
  <c r="G152" i="1" s="1"/>
  <c r="F151" i="1"/>
  <c r="I151" i="1" s="1"/>
  <c r="F150" i="1"/>
  <c r="I150" i="1" s="1"/>
  <c r="F149" i="1"/>
  <c r="G149" i="1" s="1"/>
  <c r="F148" i="1"/>
  <c r="I148" i="1" s="1"/>
  <c r="F147" i="1"/>
  <c r="I147" i="1" s="1"/>
  <c r="F141" i="1"/>
  <c r="I141" i="1" s="1"/>
  <c r="F140" i="1"/>
  <c r="G140" i="1" s="1"/>
  <c r="F139" i="1"/>
  <c r="I139" i="1" s="1"/>
  <c r="F138" i="1"/>
  <c r="I138" i="1" s="1"/>
  <c r="F137" i="1"/>
  <c r="I137" i="1" s="1"/>
  <c r="F136" i="1"/>
  <c r="G136" i="1" s="1"/>
  <c r="F135" i="1"/>
  <c r="G135" i="1" s="1"/>
  <c r="F133" i="1"/>
  <c r="I133" i="1" s="1"/>
  <c r="F132" i="1"/>
  <c r="I132" i="1" s="1"/>
  <c r="F131" i="1"/>
  <c r="G131" i="1" s="1"/>
  <c r="F130" i="1"/>
  <c r="G130" i="1" s="1"/>
  <c r="F129" i="1"/>
  <c r="I129" i="1" s="1"/>
  <c r="F128" i="1"/>
  <c r="I128" i="1" s="1"/>
  <c r="F127" i="1"/>
  <c r="G127" i="1" s="1"/>
  <c r="F109" i="1"/>
  <c r="I109" i="1" s="1"/>
  <c r="F108" i="1"/>
  <c r="I108" i="1" s="1"/>
  <c r="F107" i="1"/>
  <c r="I107" i="1" s="1"/>
  <c r="F106" i="1"/>
  <c r="G106" i="1" s="1"/>
  <c r="F105" i="1"/>
  <c r="I105" i="1" s="1"/>
  <c r="F104" i="1"/>
  <c r="I104" i="1" s="1"/>
  <c r="F87" i="1"/>
  <c r="I87" i="1" s="1"/>
  <c r="F86" i="1"/>
  <c r="G86" i="1" s="1"/>
  <c r="F85" i="1"/>
  <c r="I85" i="1" s="1"/>
  <c r="F84" i="1"/>
  <c r="I84" i="1" s="1"/>
  <c r="F83" i="1"/>
  <c r="I83" i="1" s="1"/>
  <c r="F82" i="1"/>
  <c r="G82" i="1" s="1"/>
  <c r="F80" i="1"/>
  <c r="I80" i="1" s="1"/>
  <c r="F79" i="1"/>
  <c r="I79" i="1" s="1"/>
  <c r="F78" i="1"/>
  <c r="I78" i="1" s="1"/>
  <c r="F77" i="1"/>
  <c r="G77" i="1" s="1"/>
  <c r="F76" i="1"/>
  <c r="I76" i="1" s="1"/>
  <c r="F75" i="1"/>
  <c r="I75" i="1" s="1"/>
  <c r="F59" i="1"/>
  <c r="I59" i="1" s="1"/>
  <c r="F58" i="1"/>
  <c r="F57" i="1"/>
  <c r="F56" i="1"/>
  <c r="I56" i="1" s="1"/>
  <c r="F55" i="1"/>
  <c r="I55" i="1" s="1"/>
  <c r="F54" i="1"/>
  <c r="F53" i="1"/>
  <c r="G53" i="1" s="1"/>
  <c r="G58" i="1" l="1"/>
  <c r="I58" i="1"/>
  <c r="G57" i="1"/>
  <c r="I57" i="1"/>
  <c r="G54" i="1"/>
  <c r="I54" i="1"/>
  <c r="I130" i="1"/>
  <c r="I152" i="1"/>
  <c r="I82" i="1"/>
  <c r="G85" i="1"/>
  <c r="I53" i="1"/>
  <c r="I135" i="1"/>
  <c r="I162" i="1"/>
  <c r="I77" i="1"/>
  <c r="G80" i="1"/>
  <c r="I127" i="1"/>
  <c r="I149" i="1"/>
  <c r="G76" i="1"/>
  <c r="I106" i="1"/>
  <c r="G109" i="1"/>
  <c r="I140" i="1"/>
  <c r="G148" i="1"/>
  <c r="I86" i="1"/>
  <c r="G105" i="1"/>
  <c r="I136" i="1"/>
  <c r="G139" i="1"/>
  <c r="I163" i="1"/>
  <c r="I131" i="1"/>
  <c r="I159" i="1"/>
  <c r="I156" i="1"/>
  <c r="G156" i="1"/>
  <c r="I166" i="1"/>
  <c r="G166" i="1"/>
  <c r="I157" i="1"/>
  <c r="G157" i="1"/>
  <c r="I167" i="1"/>
  <c r="G167" i="1"/>
  <c r="I154" i="1"/>
  <c r="G154" i="1"/>
  <c r="I168" i="1"/>
  <c r="G168" i="1"/>
  <c r="I155" i="1"/>
  <c r="G155" i="1"/>
  <c r="G56" i="1"/>
  <c r="G75" i="1"/>
  <c r="G79" i="1"/>
  <c r="G84" i="1"/>
  <c r="G104" i="1"/>
  <c r="G108" i="1"/>
  <c r="G129" i="1"/>
  <c r="G133" i="1"/>
  <c r="G138" i="1"/>
  <c r="G147" i="1"/>
  <c r="G151" i="1"/>
  <c r="G161" i="1"/>
  <c r="G55" i="1"/>
  <c r="G59" i="1"/>
  <c r="G78" i="1"/>
  <c r="G83" i="1"/>
  <c r="G87" i="1"/>
  <c r="G107" i="1"/>
  <c r="G128" i="1"/>
  <c r="G132" i="1"/>
  <c r="G137" i="1"/>
  <c r="G141" i="1"/>
  <c r="G150" i="1"/>
  <c r="G160" i="1"/>
  <c r="G164" i="1"/>
  <c r="I2" i="1" l="1"/>
  <c r="I3" i="1" s="1"/>
  <c r="I4" i="1" s="1"/>
  <c r="I5" i="1" s="1"/>
</calcChain>
</file>

<file path=xl/sharedStrings.xml><?xml version="1.0" encoding="utf-8"?>
<sst xmlns="http://schemas.openxmlformats.org/spreadsheetml/2006/main" count="243" uniqueCount="202">
  <si>
    <t>Hayward Water Sports</t>
  </si>
  <si>
    <t>Sub Total Cash Price</t>
  </si>
  <si>
    <t>Dock Rite Replacement Decking Worksheet</t>
  </si>
  <si>
    <t>Sales Tax</t>
  </si>
  <si>
    <t>Grand Total Cash Price</t>
  </si>
  <si>
    <t>Grand Total Any Card Price</t>
  </si>
  <si>
    <t>Item ID</t>
  </si>
  <si>
    <t>Item Description</t>
  </si>
  <si>
    <t>Notes</t>
  </si>
  <si>
    <t>RETAIL</t>
  </si>
  <si>
    <t>Cash</t>
  </si>
  <si>
    <t>Any Card</t>
  </si>
  <si>
    <t>Qty</t>
  </si>
  <si>
    <t>Cash Price</t>
  </si>
  <si>
    <t>Enter Quantity</t>
  </si>
  <si>
    <t>2'X4' CEDAR PANEL</t>
  </si>
  <si>
    <t>4'X4' CEDAR PANEL</t>
  </si>
  <si>
    <t>4'X4' CEDAR PANEL- TWO CUT</t>
  </si>
  <si>
    <t>4'X4' CEDAR PANEL-  LEFT CUT</t>
  </si>
  <si>
    <t>4'X4' CEDAR PANEL-  RIGHT CUT</t>
  </si>
  <si>
    <t>CORNER PANEL - RIGHT</t>
  </si>
  <si>
    <t>CORNER PANEL - LEFT</t>
  </si>
  <si>
    <t>The look of a traditional wood dock without the maintenance or splinters.</t>
  </si>
  <si>
    <t>Maintenance Free - No Painting, staining, insects, splinters or rot, just enjoy your dock.</t>
  </si>
  <si>
    <t>Tradition Look - The look of wood without all the maintenance.</t>
  </si>
  <si>
    <t>Easy Installation - Larger panel sizes mean less decking time and effort, uses less than half the fasteners of regular deck boards.</t>
  </si>
  <si>
    <t>Cool - Hot sun won't make your decking too hot to walk on, stay barefoot and comfy.</t>
  </si>
  <si>
    <t>Strength - Solid underfoot and proven strength in more than a decade of applications.</t>
  </si>
  <si>
    <t>Durability - UV protected, stuff and impact resistant.</t>
  </si>
  <si>
    <t>Environmental Sensitivity - 100% recyclable, no chemical pressure treatments that leach into your environment.</t>
  </si>
  <si>
    <t>Quality - Consistent size, flatness and performance. No curling or cupping like wood.</t>
  </si>
  <si>
    <t>08910C</t>
  </si>
  <si>
    <t>2' X 4' WOODBEAM PANEL - CEDAR</t>
  </si>
  <si>
    <t>08912TC</t>
  </si>
  <si>
    <t>2' X 4' WB PANEL-  TWO CUT - CEDAR</t>
  </si>
  <si>
    <t>08914LTC</t>
  </si>
  <si>
    <t>2' X 4' WB PANEL- LEFT CUT - CEDAR</t>
  </si>
  <si>
    <t>08914RTC</t>
  </si>
  <si>
    <t>2' X 4' WB PANEL- RIGHT CUT - CEDAR</t>
  </si>
  <si>
    <t>WB CORNER PANEL RIGHT - CEDAR</t>
  </si>
  <si>
    <t>WB CORNER PANEL LEFT - CEDAR</t>
  </si>
  <si>
    <t>08910G</t>
  </si>
  <si>
    <t>08912TG</t>
  </si>
  <si>
    <t>08914LTG</t>
  </si>
  <si>
    <t>08914RTG</t>
  </si>
  <si>
    <t>SunWalkTM 45 Series - The original bi-directional dock surface panel.</t>
  </si>
  <si>
    <t>SunWalkTM 45 Series is the original and best decking surface option that integrate the most consistent design aesthetic on directional changes. Engineered for your leisure dock this tough and beautiful decking willook great for years to come.</t>
  </si>
  <si>
    <t>Looks Great - Clean lines and uniform design, your dock will continue to look new.</t>
  </si>
  <si>
    <t>Safe - Dry and foot friendly integrated non-slip surface.</t>
  </si>
  <si>
    <t>Environmental Chops - Grated surface for sunlight transmission, enjoy nature without damaging it.</t>
  </si>
  <si>
    <t>08801</t>
  </si>
  <si>
    <t>4'X4' SUNWALK 45 PANEL</t>
  </si>
  <si>
    <t>08802-08</t>
  </si>
  <si>
    <t>4'X4' SUNWALK 45 PANEL- TWO CUT</t>
  </si>
  <si>
    <t>08804-08</t>
  </si>
  <si>
    <t>4'X4' SUNWALK 45 PANEL- LEFT CUT</t>
  </si>
  <si>
    <t>08805-08</t>
  </si>
  <si>
    <t>4'X4' SUNWALK 45 PANEL- RIGHT CUT</t>
  </si>
  <si>
    <t>08801CL</t>
  </si>
  <si>
    <t>CORNER SUNWALK 45 PANEL-LEFT</t>
  </si>
  <si>
    <t>08801CR</t>
  </si>
  <si>
    <t>CORNER SUNWALK 45 PANEL-RIGHT</t>
  </si>
  <si>
    <t>Available in Tan or Grey</t>
  </si>
  <si>
    <t>Barefoot friendly, skid-resistant dock deck surface.</t>
  </si>
  <si>
    <t>Stays cool even in extreme temperatures.</t>
  </si>
  <si>
    <t>Titan decking is designed to allow dirt, sand and debris to pass through while is allows sunlight to penetrate vegetation below your water dock.    *Titan Open-X Series offers 47% open area which meets most US government regulations for open area and light penetration.</t>
  </si>
  <si>
    <t>Strong, durable and virtually maintenance-free dock decking.</t>
  </si>
  <si>
    <t>Dirt or spills clean easily with just soap and water.</t>
  </si>
  <si>
    <t>Designed to minimize damage from wind, waves, high water and storm surge.</t>
  </si>
  <si>
    <t>Titan Decking will not rot, curl, warp, dent, splinter or bend and never needs staining or painting.</t>
  </si>
  <si>
    <t>Titan Deck plastic marine decking is made of injection-molded polypropylene and comes with a 12-year limited warranty.</t>
  </si>
  <si>
    <t>Tested in temperatures ranging from -25oF to 120oF (-32oC o 49oC).</t>
  </si>
  <si>
    <t>UV protected to minimize dock deck fading.</t>
  </si>
  <si>
    <t>08962T</t>
  </si>
  <si>
    <t>2'X4' TITAN PANEL TAN</t>
  </si>
  <si>
    <t>0894T</t>
  </si>
  <si>
    <t>4'X4' TITAN PANEL TAN</t>
  </si>
  <si>
    <t>08942T</t>
  </si>
  <si>
    <t>4'X4' TITAN 2 CUT TAN</t>
  </si>
  <si>
    <t>08944LT</t>
  </si>
  <si>
    <t>4'X4' TITAN LEFT CUT TAN</t>
  </si>
  <si>
    <t>08944RT</t>
  </si>
  <si>
    <t>4'X4' TITAN RIGHT CUT TAN</t>
  </si>
  <si>
    <t>0893LT</t>
  </si>
  <si>
    <t>TITAN CORNER PANEL- LEFT TAN</t>
  </si>
  <si>
    <t>0893RT</t>
  </si>
  <si>
    <t>TITAN CORNER PANEL- RIGHT TAN</t>
  </si>
  <si>
    <t>08962G</t>
  </si>
  <si>
    <t>2'X4' TITAN PANEL GRAY</t>
  </si>
  <si>
    <t>0894G</t>
  </si>
  <si>
    <t>4'X4' TITAN PANEL GRAY</t>
  </si>
  <si>
    <t>08942G</t>
  </si>
  <si>
    <t>4'X4' TITAN 2 CUT GRAY</t>
  </si>
  <si>
    <t>08944LG</t>
  </si>
  <si>
    <t>4'X4' TITAN LEFT CUT GRAY</t>
  </si>
  <si>
    <t>08944RG</t>
  </si>
  <si>
    <t>4'X4' TITAN RIGHT CUT GRAY</t>
  </si>
  <si>
    <t>0893LG</t>
  </si>
  <si>
    <t>TITAN CORNER PANEL- LEFT GRAY</t>
  </si>
  <si>
    <t>0893RG</t>
  </si>
  <si>
    <t>TITAN CORNER PANEL- RIGHT GRAY</t>
  </si>
  <si>
    <t>The ultimate maintenance-free decking option. Tan powder coated Panels that stay cooler than wood or carpet.</t>
  </si>
  <si>
    <t>0816-04T</t>
  </si>
  <si>
    <t>4X4 ALUM FS PANEL TAN</t>
  </si>
  <si>
    <t>0816B-08T</t>
  </si>
  <si>
    <t>4X4ALUM PNL-DOUBLE CUT TAN</t>
  </si>
  <si>
    <t>0816L-08T</t>
  </si>
  <si>
    <t>4X4ALUM PANEL-LEFT CUT TAN</t>
  </si>
  <si>
    <t>0816R-08T</t>
  </si>
  <si>
    <t>4X4 ALUM PNL-RIGHT CUT TAN</t>
  </si>
  <si>
    <t>0820LT</t>
  </si>
  <si>
    <t>ALUM LEFT CORNER PANEL TAN</t>
  </si>
  <si>
    <t>0820RT</t>
  </si>
  <si>
    <t>ALUM RIGHT CORNER PANEL TAN</t>
  </si>
  <si>
    <t>0822-04T</t>
  </si>
  <si>
    <t>5'X4' ALUM PANEL- NO CUTS TAN</t>
  </si>
  <si>
    <t>0823-04T</t>
  </si>
  <si>
    <t>5'X4' ALUM PNL-TWO CUT TAN</t>
  </si>
  <si>
    <t>0824L-04T</t>
  </si>
  <si>
    <t>5'X4'ALUM PNL-LEFT CUT TAN</t>
  </si>
  <si>
    <t>0824R-04T</t>
  </si>
  <si>
    <t>5'X4'ALUM PNL-RIGHT CUT TAN</t>
  </si>
  <si>
    <t>0816-04W</t>
  </si>
  <si>
    <t>4X4 ALUM FS PANEL WHITE</t>
  </si>
  <si>
    <t>0816B-08W</t>
  </si>
  <si>
    <t>4X4ALUM PNL-DOUBLE CUT WHITE</t>
  </si>
  <si>
    <t>0816L-08W</t>
  </si>
  <si>
    <t>4X4ALUM PANEL-LEFT CUT WHITE</t>
  </si>
  <si>
    <t>0816R-08W</t>
  </si>
  <si>
    <t>4X4 ALUM PNL-RIGHT CUT WHITE</t>
  </si>
  <si>
    <t>0820LW</t>
  </si>
  <si>
    <t>ALUM LEFT CORNER PANEL WHITE</t>
  </si>
  <si>
    <t>0820RW</t>
  </si>
  <si>
    <t>ALUM RIGHT CORNER PANEL WHITE</t>
  </si>
  <si>
    <t>0822-04W</t>
  </si>
  <si>
    <t>5'X4' ALUM PANEL- NO CUTS WHITE</t>
  </si>
  <si>
    <t>0823-04W</t>
  </si>
  <si>
    <t>5'X4' ALUM PNL-TWO CUT WHITE</t>
  </si>
  <si>
    <t>0824L-04W</t>
  </si>
  <si>
    <t>5'X4'ALUM PNL-LEFT CUT WHITE</t>
  </si>
  <si>
    <t>0824R-04W</t>
  </si>
  <si>
    <t>5'X4'ALUM PNL-RIGHT CUT WHITE</t>
  </si>
  <si>
    <t>1. Dock Style - Truss or Sectional</t>
  </si>
  <si>
    <t>Truss</t>
  </si>
  <si>
    <t>Sectional</t>
  </si>
  <si>
    <t xml:space="preserve">   This will determine deck panel sizes.  </t>
  </si>
  <si>
    <t xml:space="preserve">     10' Sectional docks have 2- 4x5's or 5- 2x4s or 2- 4x4's and 1-2x2</t>
  </si>
  <si>
    <t xml:space="preserve">     16' Truss docks have 4- 4x4's or 8-2x4s or combination</t>
  </si>
  <si>
    <t>2. Post Style and Size - 1.5" or 2.5"</t>
  </si>
  <si>
    <t>Round</t>
  </si>
  <si>
    <t xml:space="preserve">   - This determines the size of the cut outs for the posts</t>
  </si>
  <si>
    <t xml:space="preserve">   - Posts are square, round posts denote an older style, please make note</t>
  </si>
  <si>
    <t>3. Posts' Location in each panel</t>
  </si>
  <si>
    <t>Left Cut</t>
  </si>
  <si>
    <t>Right Cut</t>
  </si>
  <si>
    <t xml:space="preserve">   - This determines the cut out position.  2 cuts, 1 cut left, 1 cut right</t>
  </si>
  <si>
    <t xml:space="preserve">   - A left cut is seen on the left side of panel as looking from shore end out</t>
  </si>
  <si>
    <t>Ridge</t>
  </si>
  <si>
    <t>No Ridge</t>
  </si>
  <si>
    <t xml:space="preserve">   - Newer docks have lip</t>
  </si>
  <si>
    <t xml:space="preserve">   - Older style may or may not have a lip</t>
  </si>
  <si>
    <t xml:space="preserve">          Tabs can be installed on some decking to install on older style decking</t>
  </si>
  <si>
    <t xml:space="preserve">          Tabs are $20/panel</t>
  </si>
  <si>
    <t>5. How many stringers run down the middle of the dock?</t>
  </si>
  <si>
    <t>No Stringer</t>
  </si>
  <si>
    <t>1 Stringer</t>
  </si>
  <si>
    <t>2 Stringers</t>
  </si>
  <si>
    <t xml:space="preserve">   - Cedar decking needs 1 or no stringers down the middle of a 48" dock</t>
  </si>
  <si>
    <t xml:space="preserve">   - SunWalkTM decking requires 2 stringers down the middle of a 48" dock</t>
  </si>
  <si>
    <t xml:space="preserve">   - Woodbeam decking requires 2 stringers down the middle of a 48" dock</t>
  </si>
  <si>
    <t xml:space="preserve">   - Titan decking requires 2 stringers down the middle of a 48" dock</t>
  </si>
  <si>
    <t xml:space="preserve">   - Aluminum decking needs 1 or no stringers down the middle of a 48" dock</t>
  </si>
  <si>
    <t>8. Do you need installation?</t>
  </si>
  <si>
    <r>
      <t>SunWalk</t>
    </r>
    <r>
      <rPr>
        <vertAlign val="superscript"/>
        <sz val="14"/>
        <color theme="1"/>
        <rFont val="Calibri body"/>
      </rPr>
      <t>TM</t>
    </r>
    <r>
      <rPr>
        <sz val="14"/>
        <color theme="1"/>
        <rFont val="Calibri body"/>
      </rPr>
      <t xml:space="preserve"> Wood Series</t>
    </r>
  </si>
  <si>
    <t>2' X 4' WOODBEAM PANEL - STONE</t>
  </si>
  <si>
    <t>2' X 4' WB PANEL-  TWO CUT - STONE</t>
  </si>
  <si>
    <t>2' X 4' WB PANEL- LEFT CUT - STONE</t>
  </si>
  <si>
    <t>2' X 4' WB PANEL- RIGHT CUT - STONE</t>
  </si>
  <si>
    <t>WB CORNER PANEL RIGHT - STONE</t>
  </si>
  <si>
    <t>WB CORNER PANEL LEFT - STONE</t>
  </si>
  <si>
    <t>Dock Rite has built different versions of their docks. For best results, take pictures of your dock and email them to us to help determine which version you have.</t>
  </si>
  <si>
    <t>Prices are quoted as picked up at Hayward Water Sports, Delivery available for a fee. Cash is Cash or Check, a Debit Card does not qualify for Cash Price.</t>
  </si>
  <si>
    <t>2 Cut</t>
  </si>
  <si>
    <t>4. Does the top of dock have a lip or ridge to hold the decking panels in place?</t>
  </si>
  <si>
    <t>Yes</t>
  </si>
  <si>
    <t xml:space="preserve">   - Old style has 0 or 1 - New Style has 2</t>
  </si>
  <si>
    <t>No</t>
  </si>
  <si>
    <t>6. Will you be screwing the decking down to the dock?</t>
  </si>
  <si>
    <t>7. Do you need self-taping screws?</t>
  </si>
  <si>
    <t>WOODBEAM DECKING - Must have Two Stringers Down Middle of Dock</t>
  </si>
  <si>
    <t>TITAN ALUMINUM REINFORCED VINYL DECKING - Must have Two Stringers Down Middle of Dock</t>
  </si>
  <si>
    <t>SUNWALK DECKING - Must have Two Stringers Down Middle of Dock</t>
  </si>
  <si>
    <t>CEDAR DECKING - Must have One or No Stringer Down Middle of Dock</t>
  </si>
  <si>
    <t>ALUMINUM DECKING - Must have One or No Stringer Down Middle of Dock</t>
  </si>
  <si>
    <t>Use the Stringer selection above to determine which Decking Panels listed below will fit on your dock.</t>
  </si>
  <si>
    <t>1.5" Square</t>
  </si>
  <si>
    <t>2.5" Square</t>
  </si>
  <si>
    <t>Available in Cedar or Stone</t>
  </si>
  <si>
    <t>Cool- Hot sun won't make your decking too hot to walk on, stay barefoot and comfy.</t>
  </si>
  <si>
    <t>INSTRUCTIONS:</t>
  </si>
  <si>
    <t>1. Read the information below to determine the top of Dockrite Dock you have. Place an "X" in the appropriate section under the yellow highlighted options</t>
  </si>
  <si>
    <t>2. Select the Decking Option below based upon your Stringer Selection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</si>
</sst>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00;* ??"/>
  </numFmts>
  <fonts count="14">
    <font>
      <sz val="12"/>
      <color theme="1"/>
      <name val="LHFWorkhorse"/>
      <family val="2"/>
    </font>
    <font>
      <sz val="12"/>
      <color theme="1"/>
      <name val="LHFWorkhorse"/>
      <family val="2"/>
    </font>
    <font>
      <b/>
      <sz val="14"/>
      <color theme="1"/>
      <name val="Calibri body"/>
    </font>
    <font>
      <sz val="14"/>
      <color theme="1"/>
      <name val="LHFWorkhorse"/>
      <family val="2"/>
    </font>
    <font>
      <b/>
      <i/>
      <sz val="14"/>
      <color theme="1"/>
      <name val="Calibri body"/>
    </font>
    <font>
      <sz val="14"/>
      <color theme="1"/>
      <name val="Calibri body"/>
    </font>
    <font>
      <sz val="14"/>
      <color indexed="8"/>
      <name val="Calibri body"/>
    </font>
    <font>
      <sz val="14"/>
      <name val="Calibri body"/>
    </font>
    <font>
      <vertAlign val="superscript"/>
      <sz val="14"/>
      <color theme="1"/>
      <name val="Calibri body"/>
    </font>
    <font>
      <i/>
      <sz val="14"/>
      <color theme="1"/>
      <name val="Calibri body"/>
    </font>
    <font>
      <b/>
      <sz val="22"/>
      <color rgb="FF0070C0"/>
      <name val="Calibri body"/>
    </font>
    <font>
      <b/>
      <sz val="20"/>
      <color rgb="FF0070C0"/>
      <name val="Calibri body"/>
    </font>
    <font>
      <sz val="18"/>
      <color theme="1"/>
      <name val="Calibri body"/>
    </font>
    <font>
      <sz val="36"/>
      <color theme="1"/>
      <name val="Calibri body"/>
    </font>
  </fonts>
  <fills count="3">
    <fill>
      <patternFill patternType="none"/>
    </fill>
    <fill>
      <patternFill patternType="gray125"/>
    </fill>
    <fill>
      <patternFill patternType="solid">
        <fgColor rgb="FFFFFF00"/>
        <bgColor indexed="64"/>
      </patternFill>
    </fill>
  </fills>
  <borders count="21">
    <border>
      <left/>
      <right/>
      <top/>
      <bottom/>
      <diagonal/>
    </border>
    <border>
      <left/>
      <right/>
      <top style="thin">
        <color indexed="64"/>
      </top>
      <bottom style="double">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81">
    <xf numFmtId="0" fontId="0" fillId="0" borderId="0" xfId="0"/>
    <xf numFmtId="0" fontId="2" fillId="0" borderId="0" xfId="0" applyFont="1"/>
    <xf numFmtId="0" fontId="3" fillId="0" borderId="0" xfId="0" applyFont="1" applyBorder="1"/>
    <xf numFmtId="0" fontId="3" fillId="0" borderId="14" xfId="0" applyFont="1" applyBorder="1"/>
    <xf numFmtId="0" fontId="3" fillId="0" borderId="0" xfId="0" applyFont="1"/>
    <xf numFmtId="0" fontId="5" fillId="0" borderId="0" xfId="0" applyFont="1"/>
    <xf numFmtId="0" fontId="5" fillId="0" borderId="0" xfId="0" applyFont="1" applyAlignment="1">
      <alignment horizontal="right"/>
    </xf>
    <xf numFmtId="43" fontId="5" fillId="0" borderId="0" xfId="1" applyFont="1" applyProtection="1"/>
    <xf numFmtId="0" fontId="5" fillId="0" borderId="0" xfId="0" applyFont="1" applyAlignment="1">
      <alignment wrapText="1"/>
    </xf>
    <xf numFmtId="43" fontId="5" fillId="0" borderId="1" xfId="1" applyFont="1" applyBorder="1" applyProtection="1"/>
    <xf numFmtId="49" fontId="6" fillId="0" borderId="2" xfId="0" applyNumberFormat="1" applyFont="1" applyBorder="1" applyAlignment="1">
      <alignment horizontal="left" wrapText="1"/>
    </xf>
    <xf numFmtId="49" fontId="6" fillId="0" borderId="2" xfId="0" applyNumberFormat="1" applyFont="1" applyBorder="1" applyAlignment="1">
      <alignment horizontal="center"/>
    </xf>
    <xf numFmtId="49" fontId="7" fillId="0" borderId="6" xfId="0" applyNumberFormat="1" applyFont="1" applyBorder="1" applyAlignment="1">
      <alignment horizontal="left"/>
    </xf>
    <xf numFmtId="49" fontId="7" fillId="0" borderId="7" xfId="0" applyNumberFormat="1" applyFont="1" applyBorder="1" applyAlignment="1">
      <alignment horizontal="left" wrapText="1"/>
    </xf>
    <xf numFmtId="164" fontId="7" fillId="0" borderId="7" xfId="0" applyNumberFormat="1" applyFont="1" applyBorder="1" applyAlignment="1">
      <alignment horizontal="right"/>
    </xf>
    <xf numFmtId="164" fontId="7" fillId="0" borderId="8" xfId="0" applyNumberFormat="1" applyFont="1" applyBorder="1" applyAlignment="1" applyProtection="1">
      <alignment horizontal="right"/>
      <protection locked="0"/>
    </xf>
    <xf numFmtId="164" fontId="7" fillId="0" borderId="8" xfId="0" applyNumberFormat="1" applyFont="1" applyBorder="1" applyAlignment="1">
      <alignment horizontal="right"/>
    </xf>
    <xf numFmtId="0" fontId="5" fillId="0" borderId="0" xfId="0" applyFont="1" applyBorder="1"/>
    <xf numFmtId="0" fontId="5" fillId="0" borderId="9" xfId="0" applyFont="1" applyBorder="1"/>
    <xf numFmtId="49" fontId="7" fillId="0" borderId="10" xfId="0" applyNumberFormat="1" applyFont="1" applyBorder="1" applyAlignment="1">
      <alignment horizontal="left"/>
    </xf>
    <xf numFmtId="49" fontId="7" fillId="0" borderId="8" xfId="0" applyNumberFormat="1" applyFont="1" applyBorder="1" applyAlignment="1">
      <alignment horizontal="left" wrapText="1"/>
    </xf>
    <xf numFmtId="49" fontId="7" fillId="0" borderId="16" xfId="0" applyNumberFormat="1" applyFont="1" applyBorder="1" applyAlignment="1">
      <alignment horizontal="left"/>
    </xf>
    <xf numFmtId="49" fontId="7" fillId="0" borderId="17" xfId="0" applyNumberFormat="1" applyFont="1" applyBorder="1" applyAlignment="1">
      <alignment horizontal="left" wrapText="1"/>
    </xf>
    <xf numFmtId="164" fontId="7" fillId="0" borderId="17" xfId="0" applyNumberFormat="1" applyFont="1" applyBorder="1" applyAlignment="1">
      <alignment horizontal="right"/>
    </xf>
    <xf numFmtId="164" fontId="7" fillId="0" borderId="14" xfId="0" applyNumberFormat="1" applyFont="1" applyBorder="1" applyAlignment="1">
      <alignment horizontal="right"/>
    </xf>
    <xf numFmtId="164" fontId="7" fillId="0" borderId="17" xfId="0" applyNumberFormat="1" applyFont="1" applyBorder="1" applyAlignment="1" applyProtection="1">
      <alignment horizontal="right"/>
      <protection locked="0"/>
    </xf>
    <xf numFmtId="0" fontId="5" fillId="0" borderId="14" xfId="0" applyFont="1" applyBorder="1"/>
    <xf numFmtId="0" fontId="5" fillId="0" borderId="15" xfId="0" applyFont="1" applyBorder="1"/>
    <xf numFmtId="0" fontId="5" fillId="0" borderId="11" xfId="0" applyFont="1" applyBorder="1"/>
    <xf numFmtId="0" fontId="9" fillId="0" borderId="11" xfId="0" applyFont="1" applyBorder="1"/>
    <xf numFmtId="0" fontId="5" fillId="0" borderId="7" xfId="0" applyFont="1" applyBorder="1"/>
    <xf numFmtId="0" fontId="5" fillId="2" borderId="0" xfId="0" applyFont="1" applyFill="1" applyAlignment="1">
      <alignment horizontal="center" vertical="center" wrapText="1"/>
    </xf>
    <xf numFmtId="49" fontId="6" fillId="0" borderId="12" xfId="0" applyNumberFormat="1" applyFont="1" applyBorder="1" applyAlignment="1">
      <alignment horizontal="left"/>
    </xf>
    <xf numFmtId="49" fontId="6" fillId="0" borderId="8" xfId="0" applyNumberFormat="1" applyFont="1" applyBorder="1" applyAlignment="1">
      <alignment horizontal="center"/>
    </xf>
    <xf numFmtId="49" fontId="7" fillId="0" borderId="13" xfId="0" applyNumberFormat="1" applyFont="1" applyBorder="1" applyAlignment="1">
      <alignment horizontal="left"/>
    </xf>
    <xf numFmtId="49" fontId="7" fillId="0" borderId="14" xfId="0" applyNumberFormat="1" applyFont="1" applyBorder="1" applyAlignment="1">
      <alignment horizontal="left" wrapText="1"/>
    </xf>
    <xf numFmtId="43" fontId="5" fillId="0" borderId="14" xfId="1" applyFont="1" applyBorder="1" applyProtection="1"/>
    <xf numFmtId="49" fontId="7" fillId="0" borderId="0" xfId="0" applyNumberFormat="1" applyFont="1" applyAlignment="1">
      <alignment horizontal="left"/>
    </xf>
    <xf numFmtId="49" fontId="7" fillId="0" borderId="0" xfId="0" applyNumberFormat="1" applyFont="1" applyAlignment="1">
      <alignment horizontal="left" wrapText="1"/>
    </xf>
    <xf numFmtId="164" fontId="7" fillId="0" borderId="0" xfId="0" applyNumberFormat="1" applyFont="1" applyAlignment="1">
      <alignment horizontal="right"/>
    </xf>
    <xf numFmtId="0" fontId="5" fillId="0" borderId="0" xfId="0" applyFont="1" applyAlignment="1">
      <alignment horizontal="center" wrapText="1"/>
    </xf>
    <xf numFmtId="0" fontId="5" fillId="0" borderId="0" xfId="0" applyFont="1" applyAlignment="1">
      <alignment horizontal="center"/>
    </xf>
    <xf numFmtId="49" fontId="7" fillId="0" borderId="12" xfId="0" applyNumberFormat="1" applyFont="1" applyBorder="1" applyAlignment="1">
      <alignment horizontal="left"/>
    </xf>
    <xf numFmtId="49" fontId="7" fillId="0" borderId="2" xfId="0" applyNumberFormat="1" applyFont="1" applyBorder="1" applyAlignment="1">
      <alignment horizontal="left" wrapText="1"/>
    </xf>
    <xf numFmtId="164" fontId="7" fillId="0" borderId="2" xfId="0" applyNumberFormat="1" applyFont="1" applyBorder="1" applyAlignment="1">
      <alignment horizontal="right"/>
    </xf>
    <xf numFmtId="164" fontId="7" fillId="0" borderId="2" xfId="0" applyNumberFormat="1" applyFont="1" applyBorder="1" applyAlignment="1" applyProtection="1">
      <alignment horizontal="right"/>
      <protection locked="0"/>
    </xf>
    <xf numFmtId="0" fontId="5" fillId="0" borderId="0" xfId="0" applyFont="1" applyAlignment="1">
      <alignment vertical="center" wrapText="1"/>
    </xf>
    <xf numFmtId="0" fontId="5" fillId="0" borderId="8" xfId="0" applyFont="1" applyBorder="1"/>
    <xf numFmtId="0" fontId="5" fillId="2" borderId="0" xfId="0" applyFont="1" applyFill="1" applyAlignment="1">
      <alignment horizontal="center"/>
    </xf>
    <xf numFmtId="0" fontId="5" fillId="0" borderId="18" xfId="0" applyFont="1" applyBorder="1" applyProtection="1">
      <protection locked="0"/>
    </xf>
    <xf numFmtId="0" fontId="5" fillId="0" borderId="0" xfId="0" applyFont="1" applyAlignment="1">
      <alignment horizontal="right" wrapText="1"/>
    </xf>
    <xf numFmtId="0" fontId="5" fillId="2" borderId="19" xfId="0" applyFont="1" applyFill="1" applyBorder="1" applyAlignment="1">
      <alignment horizontal="center"/>
    </xf>
    <xf numFmtId="43" fontId="5" fillId="0" borderId="0" xfId="1" applyFont="1" applyBorder="1" applyProtection="1"/>
    <xf numFmtId="0" fontId="5" fillId="0" borderId="0" xfId="0" applyFont="1" applyAlignment="1">
      <alignment vertical="center"/>
    </xf>
    <xf numFmtId="0" fontId="5" fillId="0" borderId="0" xfId="0" applyFont="1" applyAlignment="1">
      <alignment horizontal="left" vertical="center" wrapText="1"/>
    </xf>
    <xf numFmtId="49" fontId="6" fillId="0" borderId="0" xfId="0" applyNumberFormat="1" applyFont="1" applyBorder="1" applyAlignment="1">
      <alignment horizontal="left"/>
    </xf>
    <xf numFmtId="49" fontId="6" fillId="0" borderId="0" xfId="0" applyNumberFormat="1" applyFont="1" applyBorder="1" applyAlignment="1">
      <alignment horizontal="left" wrapText="1"/>
    </xf>
    <xf numFmtId="49" fontId="6" fillId="0" borderId="0" xfId="0" applyNumberFormat="1" applyFont="1" applyBorder="1" applyAlignment="1">
      <alignment horizontal="center"/>
    </xf>
    <xf numFmtId="0" fontId="5" fillId="0" borderId="0" xfId="0" applyFont="1" applyBorder="1" applyAlignment="1">
      <alignment wrapText="1"/>
    </xf>
    <xf numFmtId="0" fontId="5" fillId="0" borderId="0" xfId="0" applyFont="1" applyBorder="1" applyAlignment="1">
      <alignment horizontal="right"/>
    </xf>
    <xf numFmtId="0" fontId="5" fillId="0" borderId="0" xfId="0" applyFont="1" applyBorder="1" applyProtection="1">
      <protection locked="0"/>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5" fillId="2" borderId="0" xfId="0" applyFont="1" applyFill="1" applyBorder="1" applyAlignment="1">
      <alignment horizontal="center" vertical="center" wrapText="1"/>
    </xf>
    <xf numFmtId="164" fontId="7" fillId="0" borderId="7" xfId="0" applyNumberFormat="1" applyFont="1" applyBorder="1" applyAlignment="1" applyProtection="1">
      <alignment horizontal="right"/>
      <protection locked="0"/>
    </xf>
    <xf numFmtId="0" fontId="4" fillId="0" borderId="0" xfId="0" applyFont="1" applyBorder="1" applyAlignment="1">
      <alignmen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4" fillId="0" borderId="0" xfId="0" applyFont="1" applyBorder="1" applyAlignment="1">
      <alignment horizontal="center" vertical="center" wrapText="1"/>
    </xf>
    <xf numFmtId="0" fontId="2"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horizontal="center"/>
    </xf>
    <xf numFmtId="0" fontId="5" fillId="0" borderId="11" xfId="0" applyFont="1" applyBorder="1" applyAlignment="1">
      <alignment horizontal="left"/>
    </xf>
    <xf numFmtId="0" fontId="5" fillId="0" borderId="0" xfId="0" applyFont="1" applyAlignment="1">
      <alignment horizontal="left"/>
    </xf>
    <xf numFmtId="0" fontId="5" fillId="0" borderId="11" xfId="0" applyFont="1" applyBorder="1" applyAlignment="1">
      <alignment horizontal="left" vertical="center" wrapText="1"/>
    </xf>
    <xf numFmtId="0" fontId="5" fillId="0" borderId="11" xfId="0" applyFont="1" applyBorder="1" applyAlignment="1">
      <alignment horizontal="left" wrapText="1"/>
    </xf>
    <xf numFmtId="0" fontId="5" fillId="0" borderId="0" xfId="0" applyFont="1" applyAlignment="1">
      <alignment horizontal="left" wrapText="1"/>
    </xf>
    <xf numFmtId="0" fontId="13" fillId="0" borderId="0" xfId="0" applyFont="1" applyAlignment="1">
      <alignment horizontal="left"/>
    </xf>
    <xf numFmtId="0" fontId="12" fillId="0" borderId="0" xfId="0" applyFont="1" applyAlignment="1">
      <alignment horizontal="left"/>
    </xf>
    <xf numFmtId="0" fontId="5" fillId="0" borderId="20" xfId="0" applyFont="1" applyBorder="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emf"/><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10</xdr:col>
      <xdr:colOff>1104659</xdr:colOff>
      <xdr:row>64</xdr:row>
      <xdr:rowOff>21771</xdr:rowOff>
    </xdr:from>
    <xdr:to>
      <xdr:col>11</xdr:col>
      <xdr:colOff>2057400</xdr:colOff>
      <xdr:row>72</xdr:row>
      <xdr:rowOff>194904</xdr:rowOff>
    </xdr:to>
    <xdr:pic>
      <xdr:nvPicPr>
        <xdr:cNvPr id="2" name="Picture 1">
          <a:extLst>
            <a:ext uri="{FF2B5EF4-FFF2-40B4-BE49-F238E27FC236}">
              <a16:creationId xmlns:a16="http://schemas.microsoft.com/office/drawing/2014/main" id="{6D853EBE-D67E-4645-8AB9-B2FAB9B9282B}"/>
            </a:ext>
          </a:extLst>
        </xdr:cNvPr>
        <xdr:cNvPicPr>
          <a:picLocks noChangeAspect="1"/>
        </xdr:cNvPicPr>
      </xdr:nvPicPr>
      <xdr:blipFill rotWithShape="1">
        <a:blip xmlns:r="http://schemas.openxmlformats.org/officeDocument/2006/relationships" r:embed="rId1"/>
        <a:srcRect t="49093"/>
        <a:stretch/>
      </xdr:blipFill>
      <xdr:spPr>
        <a:xfrm>
          <a:off x="12915659" y="14935200"/>
          <a:ext cx="2171941" cy="1914847"/>
        </a:xfrm>
        <a:prstGeom prst="rect">
          <a:avLst/>
        </a:prstGeom>
      </xdr:spPr>
    </xdr:pic>
    <xdr:clientData/>
  </xdr:twoCellAnchor>
  <xdr:twoCellAnchor editAs="oneCell">
    <xdr:from>
      <xdr:col>9</xdr:col>
      <xdr:colOff>437908</xdr:colOff>
      <xdr:row>128</xdr:row>
      <xdr:rowOff>40020</xdr:rowOff>
    </xdr:from>
    <xdr:to>
      <xdr:col>11</xdr:col>
      <xdr:colOff>2536372</xdr:colOff>
      <xdr:row>139</xdr:row>
      <xdr:rowOff>185057</xdr:rowOff>
    </xdr:to>
    <xdr:pic>
      <xdr:nvPicPr>
        <xdr:cNvPr id="3" name="Picture 2">
          <a:extLst>
            <a:ext uri="{FF2B5EF4-FFF2-40B4-BE49-F238E27FC236}">
              <a16:creationId xmlns:a16="http://schemas.microsoft.com/office/drawing/2014/main" id="{B5C25A5A-2F09-4FFF-B180-A38A3CE38479}"/>
            </a:ext>
          </a:extLst>
        </xdr:cNvPr>
        <xdr:cNvPicPr>
          <a:picLocks noChangeAspect="1"/>
        </xdr:cNvPicPr>
      </xdr:nvPicPr>
      <xdr:blipFill>
        <a:blip xmlns:r="http://schemas.openxmlformats.org/officeDocument/2006/relationships" r:embed="rId2"/>
        <a:stretch>
          <a:fillRect/>
        </a:stretch>
      </xdr:blipFill>
      <xdr:spPr>
        <a:xfrm>
          <a:off x="11290965" y="29845106"/>
          <a:ext cx="4275607" cy="2539894"/>
        </a:xfrm>
        <a:prstGeom prst="rect">
          <a:avLst/>
        </a:prstGeom>
      </xdr:spPr>
    </xdr:pic>
    <xdr:clientData/>
  </xdr:twoCellAnchor>
  <xdr:twoCellAnchor>
    <xdr:from>
      <xdr:col>7</xdr:col>
      <xdr:colOff>876300</xdr:colOff>
      <xdr:row>51</xdr:row>
      <xdr:rowOff>66675</xdr:rowOff>
    </xdr:from>
    <xdr:to>
      <xdr:col>7</xdr:col>
      <xdr:colOff>876300</xdr:colOff>
      <xdr:row>51</xdr:row>
      <xdr:rowOff>371475</xdr:rowOff>
    </xdr:to>
    <xdr:cxnSp macro="">
      <xdr:nvCxnSpPr>
        <xdr:cNvPr id="5" name="Straight Arrow Connector 4">
          <a:extLst>
            <a:ext uri="{FF2B5EF4-FFF2-40B4-BE49-F238E27FC236}">
              <a16:creationId xmlns:a16="http://schemas.microsoft.com/office/drawing/2014/main" id="{A4FF77F1-2E62-408F-8392-D68FC05CD612}"/>
            </a:ext>
          </a:extLst>
        </xdr:cNvPr>
        <xdr:cNvCxnSpPr/>
      </xdr:nvCxnSpPr>
      <xdr:spPr>
        <a:xfrm>
          <a:off x="9662160" y="189547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51</xdr:row>
      <xdr:rowOff>47625</xdr:rowOff>
    </xdr:from>
    <xdr:to>
      <xdr:col>7</xdr:col>
      <xdr:colOff>104775</xdr:colOff>
      <xdr:row>51</xdr:row>
      <xdr:rowOff>352425</xdr:rowOff>
    </xdr:to>
    <xdr:cxnSp macro="">
      <xdr:nvCxnSpPr>
        <xdr:cNvPr id="6" name="Straight Arrow Connector 5">
          <a:extLst>
            <a:ext uri="{FF2B5EF4-FFF2-40B4-BE49-F238E27FC236}">
              <a16:creationId xmlns:a16="http://schemas.microsoft.com/office/drawing/2014/main" id="{FE0A0DFE-C1BE-49ED-B005-6B8871032620}"/>
            </a:ext>
          </a:extLst>
        </xdr:cNvPr>
        <xdr:cNvCxnSpPr/>
      </xdr:nvCxnSpPr>
      <xdr:spPr>
        <a:xfrm>
          <a:off x="8890635" y="187642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490177</xdr:colOff>
      <xdr:row>143</xdr:row>
      <xdr:rowOff>164565</xdr:rowOff>
    </xdr:from>
    <xdr:to>
      <xdr:col>11</xdr:col>
      <xdr:colOff>1950464</xdr:colOff>
      <xdr:row>153</xdr:row>
      <xdr:rowOff>210989</xdr:rowOff>
    </xdr:to>
    <xdr:pic>
      <xdr:nvPicPr>
        <xdr:cNvPr id="7" name="Picture 6">
          <a:extLst>
            <a:ext uri="{FF2B5EF4-FFF2-40B4-BE49-F238E27FC236}">
              <a16:creationId xmlns:a16="http://schemas.microsoft.com/office/drawing/2014/main" id="{7CA4AB5C-641F-4945-B49F-1F937C7A7C88}"/>
            </a:ext>
          </a:extLst>
        </xdr:cNvPr>
        <xdr:cNvPicPr>
          <a:picLocks noChangeAspect="1"/>
        </xdr:cNvPicPr>
      </xdr:nvPicPr>
      <xdr:blipFill rotWithShape="1">
        <a:blip xmlns:r="http://schemas.openxmlformats.org/officeDocument/2006/relationships" r:embed="rId3"/>
        <a:srcRect b="48297"/>
        <a:stretch/>
      </xdr:blipFill>
      <xdr:spPr>
        <a:xfrm>
          <a:off x="11348677" y="26247825"/>
          <a:ext cx="3639607" cy="2489179"/>
        </a:xfrm>
        <a:prstGeom prst="rect">
          <a:avLst/>
        </a:prstGeom>
      </xdr:spPr>
    </xdr:pic>
    <xdr:clientData/>
  </xdr:twoCellAnchor>
  <xdr:twoCellAnchor editAs="oneCell">
    <xdr:from>
      <xdr:col>9</xdr:col>
      <xdr:colOff>437029</xdr:colOff>
      <xdr:row>11</xdr:row>
      <xdr:rowOff>89006</xdr:rowOff>
    </xdr:from>
    <xdr:to>
      <xdr:col>11</xdr:col>
      <xdr:colOff>521695</xdr:colOff>
      <xdr:row>18</xdr:row>
      <xdr:rowOff>191453</xdr:rowOff>
    </xdr:to>
    <xdr:pic>
      <xdr:nvPicPr>
        <xdr:cNvPr id="8" name="Picture 7">
          <a:extLst>
            <a:ext uri="{FF2B5EF4-FFF2-40B4-BE49-F238E27FC236}">
              <a16:creationId xmlns:a16="http://schemas.microsoft.com/office/drawing/2014/main" id="{9555C805-817F-41B0-8E9C-A096251A9A5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0086" y="2919292"/>
          <a:ext cx="2261809" cy="1626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126786</xdr:colOff>
      <xdr:row>11</xdr:row>
      <xdr:rowOff>110778</xdr:rowOff>
    </xdr:from>
    <xdr:to>
      <xdr:col>7</xdr:col>
      <xdr:colOff>675874</xdr:colOff>
      <xdr:row>19</xdr:row>
      <xdr:rowOff>1941</xdr:rowOff>
    </xdr:to>
    <xdr:pic>
      <xdr:nvPicPr>
        <xdr:cNvPr id="9" name="Picture 8">
          <a:extLst>
            <a:ext uri="{FF2B5EF4-FFF2-40B4-BE49-F238E27FC236}">
              <a16:creationId xmlns:a16="http://schemas.microsoft.com/office/drawing/2014/main" id="{37649A0A-6D62-4F1A-AFFD-06C4FAEE3EC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995672" y="2941064"/>
          <a:ext cx="2464974" cy="1632877"/>
        </a:xfrm>
        <a:prstGeom prst="rect">
          <a:avLst/>
        </a:prstGeom>
      </xdr:spPr>
    </xdr:pic>
    <xdr:clientData/>
  </xdr:twoCellAnchor>
  <xdr:twoCellAnchor>
    <xdr:from>
      <xdr:col>7</xdr:col>
      <xdr:colOff>876300</xdr:colOff>
      <xdr:row>72</xdr:row>
      <xdr:rowOff>66675</xdr:rowOff>
    </xdr:from>
    <xdr:to>
      <xdr:col>7</xdr:col>
      <xdr:colOff>876300</xdr:colOff>
      <xdr:row>72</xdr:row>
      <xdr:rowOff>371475</xdr:rowOff>
    </xdr:to>
    <xdr:cxnSp macro="">
      <xdr:nvCxnSpPr>
        <xdr:cNvPr id="10" name="Straight Arrow Connector 9">
          <a:extLst>
            <a:ext uri="{FF2B5EF4-FFF2-40B4-BE49-F238E27FC236}">
              <a16:creationId xmlns:a16="http://schemas.microsoft.com/office/drawing/2014/main" id="{EDAA9A43-29E6-4473-84A2-0898C4F8F0DE}"/>
            </a:ext>
          </a:extLst>
        </xdr:cNvPr>
        <xdr:cNvCxnSpPr/>
      </xdr:nvCxnSpPr>
      <xdr:spPr>
        <a:xfrm>
          <a:off x="9662160" y="767143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72</xdr:row>
      <xdr:rowOff>47625</xdr:rowOff>
    </xdr:from>
    <xdr:to>
      <xdr:col>7</xdr:col>
      <xdr:colOff>104775</xdr:colOff>
      <xdr:row>72</xdr:row>
      <xdr:rowOff>352425</xdr:rowOff>
    </xdr:to>
    <xdr:cxnSp macro="">
      <xdr:nvCxnSpPr>
        <xdr:cNvPr id="11" name="Straight Arrow Connector 10">
          <a:extLst>
            <a:ext uri="{FF2B5EF4-FFF2-40B4-BE49-F238E27FC236}">
              <a16:creationId xmlns:a16="http://schemas.microsoft.com/office/drawing/2014/main" id="{412B2B39-CE55-45AF-8759-90D0A1C2C457}"/>
            </a:ext>
          </a:extLst>
        </xdr:cNvPr>
        <xdr:cNvCxnSpPr/>
      </xdr:nvCxnSpPr>
      <xdr:spPr>
        <a:xfrm>
          <a:off x="8890635" y="765238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876300</xdr:colOff>
      <xdr:row>101</xdr:row>
      <xdr:rowOff>66675</xdr:rowOff>
    </xdr:from>
    <xdr:to>
      <xdr:col>7</xdr:col>
      <xdr:colOff>876300</xdr:colOff>
      <xdr:row>101</xdr:row>
      <xdr:rowOff>371475</xdr:rowOff>
    </xdr:to>
    <xdr:cxnSp macro="">
      <xdr:nvCxnSpPr>
        <xdr:cNvPr id="12" name="Straight Arrow Connector 11">
          <a:extLst>
            <a:ext uri="{FF2B5EF4-FFF2-40B4-BE49-F238E27FC236}">
              <a16:creationId xmlns:a16="http://schemas.microsoft.com/office/drawing/2014/main" id="{18CFECD7-6632-4967-AB81-FA40A1C85A0F}"/>
            </a:ext>
          </a:extLst>
        </xdr:cNvPr>
        <xdr:cNvCxnSpPr/>
      </xdr:nvCxnSpPr>
      <xdr:spPr>
        <a:xfrm>
          <a:off x="9662160" y="1512379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101</xdr:row>
      <xdr:rowOff>47625</xdr:rowOff>
    </xdr:from>
    <xdr:to>
      <xdr:col>7</xdr:col>
      <xdr:colOff>104775</xdr:colOff>
      <xdr:row>101</xdr:row>
      <xdr:rowOff>352425</xdr:rowOff>
    </xdr:to>
    <xdr:cxnSp macro="">
      <xdr:nvCxnSpPr>
        <xdr:cNvPr id="13" name="Straight Arrow Connector 12">
          <a:extLst>
            <a:ext uri="{FF2B5EF4-FFF2-40B4-BE49-F238E27FC236}">
              <a16:creationId xmlns:a16="http://schemas.microsoft.com/office/drawing/2014/main" id="{33B26551-0F1B-48CD-8E71-2F939B19FA0A}"/>
            </a:ext>
          </a:extLst>
        </xdr:cNvPr>
        <xdr:cNvCxnSpPr/>
      </xdr:nvCxnSpPr>
      <xdr:spPr>
        <a:xfrm>
          <a:off x="8890635" y="1510474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876300</xdr:colOff>
      <xdr:row>124</xdr:row>
      <xdr:rowOff>66675</xdr:rowOff>
    </xdr:from>
    <xdr:to>
      <xdr:col>7</xdr:col>
      <xdr:colOff>876300</xdr:colOff>
      <xdr:row>124</xdr:row>
      <xdr:rowOff>371475</xdr:rowOff>
    </xdr:to>
    <xdr:cxnSp macro="">
      <xdr:nvCxnSpPr>
        <xdr:cNvPr id="14" name="Straight Arrow Connector 13">
          <a:extLst>
            <a:ext uri="{FF2B5EF4-FFF2-40B4-BE49-F238E27FC236}">
              <a16:creationId xmlns:a16="http://schemas.microsoft.com/office/drawing/2014/main" id="{4B4DE2CF-FD35-4741-92A3-E5F5EE2AEC9D}"/>
            </a:ext>
          </a:extLst>
        </xdr:cNvPr>
        <xdr:cNvCxnSpPr/>
      </xdr:nvCxnSpPr>
      <xdr:spPr>
        <a:xfrm>
          <a:off x="9662160" y="2125027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124</xdr:row>
      <xdr:rowOff>47625</xdr:rowOff>
    </xdr:from>
    <xdr:to>
      <xdr:col>7</xdr:col>
      <xdr:colOff>104775</xdr:colOff>
      <xdr:row>124</xdr:row>
      <xdr:rowOff>352425</xdr:rowOff>
    </xdr:to>
    <xdr:cxnSp macro="">
      <xdr:nvCxnSpPr>
        <xdr:cNvPr id="15" name="Straight Arrow Connector 14">
          <a:extLst>
            <a:ext uri="{FF2B5EF4-FFF2-40B4-BE49-F238E27FC236}">
              <a16:creationId xmlns:a16="http://schemas.microsoft.com/office/drawing/2014/main" id="{233A033D-36BF-4F81-92A8-24FD662447ED}"/>
            </a:ext>
          </a:extLst>
        </xdr:cNvPr>
        <xdr:cNvCxnSpPr/>
      </xdr:nvCxnSpPr>
      <xdr:spPr>
        <a:xfrm>
          <a:off x="8890635" y="2123122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876300</xdr:colOff>
      <xdr:row>144</xdr:row>
      <xdr:rowOff>66675</xdr:rowOff>
    </xdr:from>
    <xdr:to>
      <xdr:col>7</xdr:col>
      <xdr:colOff>876300</xdr:colOff>
      <xdr:row>144</xdr:row>
      <xdr:rowOff>371475</xdr:rowOff>
    </xdr:to>
    <xdr:cxnSp macro="">
      <xdr:nvCxnSpPr>
        <xdr:cNvPr id="16" name="Straight Arrow Connector 15">
          <a:extLst>
            <a:ext uri="{FF2B5EF4-FFF2-40B4-BE49-F238E27FC236}">
              <a16:creationId xmlns:a16="http://schemas.microsoft.com/office/drawing/2014/main" id="{3B9808D8-3B7A-4382-8BC5-6772864DB723}"/>
            </a:ext>
          </a:extLst>
        </xdr:cNvPr>
        <xdr:cNvCxnSpPr/>
      </xdr:nvCxnSpPr>
      <xdr:spPr>
        <a:xfrm>
          <a:off x="9662160" y="2634805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104775</xdr:colOff>
      <xdr:row>144</xdr:row>
      <xdr:rowOff>47625</xdr:rowOff>
    </xdr:from>
    <xdr:to>
      <xdr:col>7</xdr:col>
      <xdr:colOff>104775</xdr:colOff>
      <xdr:row>144</xdr:row>
      <xdr:rowOff>352425</xdr:rowOff>
    </xdr:to>
    <xdr:cxnSp macro="">
      <xdr:nvCxnSpPr>
        <xdr:cNvPr id="17" name="Straight Arrow Connector 16">
          <a:extLst>
            <a:ext uri="{FF2B5EF4-FFF2-40B4-BE49-F238E27FC236}">
              <a16:creationId xmlns:a16="http://schemas.microsoft.com/office/drawing/2014/main" id="{5F1EEE1D-5684-4247-985E-7BA90E00FFAC}"/>
            </a:ext>
          </a:extLst>
        </xdr:cNvPr>
        <xdr:cNvCxnSpPr/>
      </xdr:nvCxnSpPr>
      <xdr:spPr>
        <a:xfrm>
          <a:off x="8890635" y="26329005"/>
          <a:ext cx="0" cy="304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641858</xdr:colOff>
      <xdr:row>60</xdr:row>
      <xdr:rowOff>61151</xdr:rowOff>
    </xdr:from>
    <xdr:to>
      <xdr:col>11</xdr:col>
      <xdr:colOff>674915</xdr:colOff>
      <xdr:row>70</xdr:row>
      <xdr:rowOff>155017</xdr:rowOff>
    </xdr:to>
    <xdr:pic>
      <xdr:nvPicPr>
        <xdr:cNvPr id="18" name="Picture 17">
          <a:extLst>
            <a:ext uri="{FF2B5EF4-FFF2-40B4-BE49-F238E27FC236}">
              <a16:creationId xmlns:a16="http://schemas.microsoft.com/office/drawing/2014/main" id="{4FBE3387-541A-44C8-A82D-3C0E989E417E}"/>
            </a:ext>
          </a:extLst>
        </xdr:cNvPr>
        <xdr:cNvPicPr>
          <a:picLocks noChangeAspect="1"/>
        </xdr:cNvPicPr>
      </xdr:nvPicPr>
      <xdr:blipFill rotWithShape="1">
        <a:blip xmlns:r="http://schemas.openxmlformats.org/officeDocument/2006/relationships" r:embed="rId1"/>
        <a:srcRect b="49804"/>
        <a:stretch/>
      </xdr:blipFill>
      <xdr:spPr>
        <a:xfrm>
          <a:off x="11494915" y="13962208"/>
          <a:ext cx="2210200" cy="2412523"/>
        </a:xfrm>
        <a:prstGeom prst="rect">
          <a:avLst/>
        </a:prstGeom>
      </xdr:spPr>
    </xdr:pic>
    <xdr:clientData/>
  </xdr:twoCellAnchor>
  <xdr:twoCellAnchor editAs="oneCell">
    <xdr:from>
      <xdr:col>10</xdr:col>
      <xdr:colOff>378986</xdr:colOff>
      <xdr:row>50</xdr:row>
      <xdr:rowOff>54429</xdr:rowOff>
    </xdr:from>
    <xdr:to>
      <xdr:col>11</xdr:col>
      <xdr:colOff>1469571</xdr:colOff>
      <xdr:row>58</xdr:row>
      <xdr:rowOff>187433</xdr:rowOff>
    </xdr:to>
    <xdr:pic>
      <xdr:nvPicPr>
        <xdr:cNvPr id="19" name="Picture 18" descr="Image result for &quot;white cedar&quot; decking dock">
          <a:extLst>
            <a:ext uri="{FF2B5EF4-FFF2-40B4-BE49-F238E27FC236}">
              <a16:creationId xmlns:a16="http://schemas.microsoft.com/office/drawing/2014/main" id="{2274295E-8B76-4D1E-8EBA-B0B87FDA7C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89986" y="11756572"/>
          <a:ext cx="2309785" cy="2212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576942</xdr:colOff>
      <xdr:row>89</xdr:row>
      <xdr:rowOff>174172</xdr:rowOff>
    </xdr:from>
    <xdr:to>
      <xdr:col>11</xdr:col>
      <xdr:colOff>2136978</xdr:colOff>
      <xdr:row>98</xdr:row>
      <xdr:rowOff>156284</xdr:rowOff>
    </xdr:to>
    <xdr:pic>
      <xdr:nvPicPr>
        <xdr:cNvPr id="21" name="Picture 20">
          <a:extLst>
            <a:ext uri="{FF2B5EF4-FFF2-40B4-BE49-F238E27FC236}">
              <a16:creationId xmlns:a16="http://schemas.microsoft.com/office/drawing/2014/main" id="{5DAB0FAE-9B6F-40B7-836F-733168AE0E8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7929" r="35441" b="44724"/>
        <a:stretch/>
      </xdr:blipFill>
      <xdr:spPr>
        <a:xfrm>
          <a:off x="11429999" y="20802601"/>
          <a:ext cx="3737179" cy="2050397"/>
        </a:xfrm>
        <a:prstGeom prst="rect">
          <a:avLst/>
        </a:prstGeom>
      </xdr:spPr>
    </xdr:pic>
    <xdr:clientData/>
  </xdr:twoCellAnchor>
  <xdr:twoCellAnchor editAs="oneCell">
    <xdr:from>
      <xdr:col>9</xdr:col>
      <xdr:colOff>925284</xdr:colOff>
      <xdr:row>73</xdr:row>
      <xdr:rowOff>65313</xdr:rowOff>
    </xdr:from>
    <xdr:to>
      <xdr:col>11</xdr:col>
      <xdr:colOff>1828798</xdr:colOff>
      <xdr:row>87</xdr:row>
      <xdr:rowOff>87086</xdr:rowOff>
    </xdr:to>
    <xdr:pic>
      <xdr:nvPicPr>
        <xdr:cNvPr id="24" name="Picture 23">
          <a:extLst>
            <a:ext uri="{FF2B5EF4-FFF2-40B4-BE49-F238E27FC236}">
              <a16:creationId xmlns:a16="http://schemas.microsoft.com/office/drawing/2014/main" id="{CF869BA8-DC63-40DD-B3A8-84891E8405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78341" y="17166770"/>
          <a:ext cx="3080657" cy="3069773"/>
        </a:xfrm>
        <a:prstGeom prst="rect">
          <a:avLst/>
        </a:prstGeom>
      </xdr:spPr>
    </xdr:pic>
    <xdr:clientData/>
  </xdr:twoCellAnchor>
  <xdr:twoCellAnchor editAs="oneCell">
    <xdr:from>
      <xdr:col>10</xdr:col>
      <xdr:colOff>108858</xdr:colOff>
      <xdr:row>112</xdr:row>
      <xdr:rowOff>18219</xdr:rowOff>
    </xdr:from>
    <xdr:to>
      <xdr:col>11</xdr:col>
      <xdr:colOff>2002972</xdr:colOff>
      <xdr:row>125</xdr:row>
      <xdr:rowOff>43544</xdr:rowOff>
    </xdr:to>
    <xdr:pic>
      <xdr:nvPicPr>
        <xdr:cNvPr id="26" name="Picture 25">
          <a:extLst>
            <a:ext uri="{FF2B5EF4-FFF2-40B4-BE49-F238E27FC236}">
              <a16:creationId xmlns:a16="http://schemas.microsoft.com/office/drawing/2014/main" id="{433700C3-2643-4922-BCF4-655AD1F5EA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1919858" y="26111276"/>
          <a:ext cx="3113314" cy="30842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F9640-BF3B-452B-ABB3-A2E43BBFF588}">
  <dimension ref="A1:AXY170"/>
  <sheetViews>
    <sheetView showGridLines="0" tabSelected="1" zoomScale="70" zoomScaleNormal="70" workbookViewId="0">
      <selection activeCell="H53" sqref="H53"/>
    </sheetView>
  </sheetViews>
  <sheetFormatPr defaultColWidth="14.46484375" defaultRowHeight="17.399999999999999"/>
  <cols>
    <col min="1" max="1" width="1.9296875" style="5" customWidth="1"/>
    <col min="2" max="2" width="11.33203125" style="5" customWidth="1"/>
    <col min="3" max="3" width="32.3984375" style="8" customWidth="1"/>
    <col min="4" max="4" width="7.73046875" style="5" customWidth="1"/>
    <col min="5" max="5" width="8.6640625" style="5" customWidth="1"/>
    <col min="6" max="6" width="7.6640625" style="5" customWidth="1"/>
    <col min="7" max="7" width="9.06640625" style="5" customWidth="1"/>
    <col min="8" max="8" width="8.3984375" style="5" customWidth="1"/>
    <col min="9" max="9" width="9.73046875" style="5" customWidth="1"/>
    <col min="10" max="10" width="8.3984375" style="5" customWidth="1"/>
    <col min="11" max="11" width="10.6640625" style="5" customWidth="1"/>
    <col min="12" max="12" width="22.3984375" style="5" customWidth="1"/>
    <col min="13" max="16384" width="14.46484375" style="5"/>
  </cols>
  <sheetData>
    <row r="1" spans="2:13" ht="7.8" customHeight="1"/>
    <row r="2" spans="2:13" ht="44.4">
      <c r="B2" s="78" t="s">
        <v>0</v>
      </c>
      <c r="C2" s="78"/>
      <c r="D2" s="78"/>
      <c r="E2" s="78"/>
      <c r="F2" s="78"/>
      <c r="H2" s="6" t="s">
        <v>1</v>
      </c>
      <c r="I2" s="7">
        <f>SUM(I53:I157)</f>
        <v>0</v>
      </c>
    </row>
    <row r="3" spans="2:13" ht="22.8">
      <c r="B3" s="79" t="s">
        <v>2</v>
      </c>
      <c r="C3" s="79"/>
      <c r="D3" s="79"/>
      <c r="E3" s="79"/>
      <c r="F3" s="79"/>
      <c r="H3" s="6" t="s">
        <v>3</v>
      </c>
      <c r="I3" s="7">
        <f>I2*0.055</f>
        <v>0</v>
      </c>
    </row>
    <row r="4" spans="2:13" ht="18" thickBot="1">
      <c r="H4" s="6" t="s">
        <v>4</v>
      </c>
      <c r="I4" s="9">
        <f>I2+I3</f>
        <v>0</v>
      </c>
    </row>
    <row r="5" spans="2:13" ht="18.600000000000001" thickTop="1" thickBot="1">
      <c r="B5" s="1" t="s">
        <v>199</v>
      </c>
      <c r="H5" s="6" t="s">
        <v>5</v>
      </c>
      <c r="I5" s="9">
        <f>I4*1.04</f>
        <v>0</v>
      </c>
    </row>
    <row r="6" spans="2:13" s="53" customFormat="1" ht="30.6" customHeight="1" thickTop="1">
      <c r="B6" s="70" t="s">
        <v>200</v>
      </c>
      <c r="C6" s="70"/>
      <c r="D6" s="70"/>
      <c r="E6" s="70"/>
      <c r="F6" s="70"/>
      <c r="G6" s="70"/>
      <c r="H6" s="70"/>
      <c r="I6" s="70"/>
      <c r="J6" s="70"/>
      <c r="K6" s="70"/>
      <c r="L6" s="70"/>
      <c r="M6" s="70"/>
    </row>
    <row r="7" spans="2:13" ht="17.399999999999999" customHeight="1">
      <c r="C7" s="71" t="s">
        <v>180</v>
      </c>
      <c r="D7" s="71"/>
      <c r="E7" s="71"/>
      <c r="F7" s="71"/>
      <c r="G7" s="71"/>
      <c r="H7" s="71"/>
      <c r="I7" s="71"/>
      <c r="J7" s="71"/>
      <c r="K7" s="71"/>
      <c r="L7" s="71"/>
      <c r="M7" s="71"/>
    </row>
    <row r="8" spans="2:13" ht="17.399999999999999" customHeight="1">
      <c r="C8" s="71" t="s">
        <v>181</v>
      </c>
      <c r="D8" s="71"/>
      <c r="E8" s="71"/>
      <c r="F8" s="71"/>
      <c r="G8" s="71"/>
      <c r="H8" s="71"/>
      <c r="I8" s="71"/>
      <c r="J8" s="71"/>
      <c r="K8" s="71"/>
      <c r="L8" s="71"/>
      <c r="M8" s="71"/>
    </row>
    <row r="10" spans="2:13" ht="18" thickBot="1">
      <c r="C10" s="8" t="s">
        <v>142</v>
      </c>
      <c r="G10" s="48" t="s">
        <v>143</v>
      </c>
      <c r="K10" s="48" t="s">
        <v>144</v>
      </c>
    </row>
    <row r="11" spans="2:13" ht="18" thickBot="1">
      <c r="C11" s="8" t="s">
        <v>145</v>
      </c>
      <c r="G11" s="49"/>
      <c r="K11" s="49"/>
    </row>
    <row r="12" spans="2:13">
      <c r="C12" s="71" t="s">
        <v>146</v>
      </c>
      <c r="D12" s="71"/>
      <c r="E12" s="71"/>
      <c r="F12" s="71"/>
    </row>
    <row r="13" spans="2:13">
      <c r="C13" s="71" t="s">
        <v>147</v>
      </c>
      <c r="D13" s="71"/>
      <c r="E13" s="71"/>
      <c r="F13" s="71"/>
    </row>
    <row r="15" spans="2:13">
      <c r="C15" s="50"/>
      <c r="E15" s="72"/>
      <c r="F15" s="72"/>
      <c r="G15" s="72"/>
    </row>
    <row r="21" spans="3:11" ht="18" thickBot="1">
      <c r="C21" s="8" t="s">
        <v>148</v>
      </c>
      <c r="G21" s="48" t="s">
        <v>195</v>
      </c>
      <c r="I21" s="48" t="s">
        <v>196</v>
      </c>
      <c r="K21" s="48" t="s">
        <v>149</v>
      </c>
    </row>
    <row r="22" spans="3:11" ht="18" thickBot="1">
      <c r="C22" s="71" t="s">
        <v>150</v>
      </c>
      <c r="D22" s="71"/>
      <c r="E22" s="71"/>
      <c r="F22" s="71"/>
      <c r="G22" s="49"/>
      <c r="I22" s="49"/>
      <c r="K22" s="49"/>
    </row>
    <row r="23" spans="3:11">
      <c r="C23" s="71" t="s">
        <v>151</v>
      </c>
      <c r="D23" s="71"/>
      <c r="E23" s="71"/>
      <c r="F23" s="71"/>
    </row>
    <row r="25" spans="3:11" ht="18" thickBot="1">
      <c r="C25" s="8" t="s">
        <v>152</v>
      </c>
      <c r="G25" s="48" t="s">
        <v>182</v>
      </c>
      <c r="I25" s="48" t="s">
        <v>153</v>
      </c>
      <c r="K25" s="48" t="s">
        <v>154</v>
      </c>
    </row>
    <row r="26" spans="3:11" ht="18" thickBot="1">
      <c r="C26" s="71" t="s">
        <v>155</v>
      </c>
      <c r="D26" s="71"/>
      <c r="E26" s="71"/>
      <c r="F26" s="71"/>
      <c r="G26" s="49"/>
      <c r="I26" s="49"/>
      <c r="K26" s="49"/>
    </row>
    <row r="27" spans="3:11">
      <c r="C27" s="71" t="s">
        <v>156</v>
      </c>
      <c r="D27" s="71"/>
      <c r="E27" s="71"/>
      <c r="F27" s="71"/>
    </row>
    <row r="29" spans="3:11" ht="18" thickBot="1">
      <c r="C29" s="71" t="s">
        <v>183</v>
      </c>
      <c r="D29" s="71"/>
      <c r="E29" s="71"/>
      <c r="F29" s="71"/>
      <c r="G29" s="48" t="s">
        <v>157</v>
      </c>
      <c r="I29" s="48" t="s">
        <v>158</v>
      </c>
    </row>
    <row r="30" spans="3:11" ht="18" thickBot="1">
      <c r="C30" s="71" t="s">
        <v>159</v>
      </c>
      <c r="D30" s="71"/>
      <c r="E30" s="71"/>
      <c r="F30" s="71"/>
      <c r="G30" s="49"/>
      <c r="I30" s="49"/>
    </row>
    <row r="31" spans="3:11">
      <c r="C31" s="71" t="s">
        <v>160</v>
      </c>
      <c r="D31" s="71"/>
      <c r="E31" s="71"/>
      <c r="F31" s="71"/>
    </row>
    <row r="32" spans="3:11">
      <c r="C32" s="71" t="s">
        <v>161</v>
      </c>
      <c r="D32" s="71"/>
      <c r="E32" s="71"/>
      <c r="F32" s="71"/>
      <c r="H32" s="41"/>
      <c r="I32" s="41"/>
    </row>
    <row r="33" spans="2:13">
      <c r="C33" s="71" t="s">
        <v>162</v>
      </c>
      <c r="D33" s="71"/>
      <c r="E33" s="71"/>
      <c r="F33" s="71"/>
      <c r="H33" s="41"/>
      <c r="I33" s="41"/>
    </row>
    <row r="35" spans="2:13" ht="18" thickBot="1">
      <c r="C35" s="71" t="s">
        <v>163</v>
      </c>
      <c r="D35" s="71"/>
      <c r="E35" s="71"/>
      <c r="F35" s="71"/>
      <c r="G35" s="48" t="s">
        <v>164</v>
      </c>
      <c r="I35" s="48" t="s">
        <v>165</v>
      </c>
      <c r="K35" s="48" t="s">
        <v>166</v>
      </c>
    </row>
    <row r="36" spans="2:13" ht="18" thickBot="1">
      <c r="C36" s="71" t="s">
        <v>185</v>
      </c>
      <c r="D36" s="71"/>
      <c r="E36" s="71"/>
      <c r="F36" s="71"/>
      <c r="G36" s="49"/>
      <c r="I36" s="49"/>
      <c r="K36" s="49"/>
    </row>
    <row r="37" spans="2:13">
      <c r="C37" s="54"/>
      <c r="D37" s="54"/>
      <c r="E37" s="54"/>
      <c r="F37" s="54"/>
      <c r="G37" s="60"/>
      <c r="H37" s="60"/>
      <c r="I37" s="60"/>
    </row>
    <row r="38" spans="2:13" ht="17.399999999999999" customHeight="1">
      <c r="C38" s="71" t="s">
        <v>167</v>
      </c>
      <c r="D38" s="71"/>
      <c r="E38" s="71"/>
      <c r="F38" s="71"/>
      <c r="G38" s="69" t="s">
        <v>194</v>
      </c>
      <c r="H38" s="69"/>
      <c r="I38" s="69"/>
      <c r="J38" s="69"/>
      <c r="K38" s="69"/>
    </row>
    <row r="39" spans="2:13">
      <c r="C39" s="71" t="s">
        <v>168</v>
      </c>
      <c r="D39" s="71"/>
      <c r="E39" s="71"/>
      <c r="F39" s="71"/>
      <c r="G39" s="69"/>
      <c r="H39" s="69"/>
      <c r="I39" s="69"/>
      <c r="J39" s="69"/>
      <c r="K39" s="69"/>
    </row>
    <row r="40" spans="2:13">
      <c r="C40" s="71" t="s">
        <v>169</v>
      </c>
      <c r="D40" s="71"/>
      <c r="E40" s="71"/>
      <c r="F40" s="71"/>
      <c r="G40" s="65"/>
      <c r="H40" s="65"/>
      <c r="I40" s="65"/>
      <c r="J40" s="17"/>
      <c r="K40" s="17"/>
    </row>
    <row r="41" spans="2:13">
      <c r="C41" s="71" t="s">
        <v>170</v>
      </c>
      <c r="D41" s="71"/>
      <c r="E41" s="71"/>
      <c r="F41" s="71"/>
      <c r="G41" s="65"/>
      <c r="H41" s="65"/>
      <c r="I41" s="65"/>
      <c r="J41" s="17"/>
      <c r="K41" s="17"/>
    </row>
    <row r="42" spans="2:13">
      <c r="C42" s="71" t="s">
        <v>171</v>
      </c>
      <c r="D42" s="71"/>
      <c r="E42" s="71"/>
      <c r="F42" s="71"/>
    </row>
    <row r="43" spans="2:13" ht="18" thickBot="1">
      <c r="G43" s="51" t="s">
        <v>184</v>
      </c>
      <c r="I43" s="51" t="s">
        <v>186</v>
      </c>
    </row>
    <row r="44" spans="2:13" ht="18" thickBot="1">
      <c r="C44" s="71" t="s">
        <v>187</v>
      </c>
      <c r="D44" s="71"/>
      <c r="E44" s="71"/>
      <c r="G44" s="49"/>
      <c r="I44" s="49"/>
    </row>
    <row r="45" spans="2:13" ht="18" thickBot="1">
      <c r="C45" s="71" t="s">
        <v>188</v>
      </c>
      <c r="D45" s="71"/>
      <c r="E45" s="71"/>
      <c r="G45" s="49"/>
      <c r="I45" s="49"/>
    </row>
    <row r="46" spans="2:13" ht="18" thickBot="1">
      <c r="C46" s="71" t="s">
        <v>172</v>
      </c>
      <c r="D46" s="71"/>
      <c r="E46" s="71"/>
      <c r="G46" s="49"/>
      <c r="I46" s="49"/>
    </row>
    <row r="47" spans="2:13">
      <c r="H47" s="6"/>
      <c r="I47" s="52"/>
    </row>
    <row r="48" spans="2:13" s="17" customFormat="1">
      <c r="B48" s="70" t="s">
        <v>201</v>
      </c>
      <c r="C48" s="70"/>
      <c r="D48" s="70"/>
      <c r="E48" s="70"/>
      <c r="F48" s="70"/>
      <c r="G48" s="70"/>
      <c r="H48" s="70"/>
      <c r="I48" s="70"/>
      <c r="J48" s="70"/>
      <c r="K48" s="70"/>
      <c r="L48" s="70"/>
      <c r="M48" s="70"/>
    </row>
    <row r="49" spans="2:13">
      <c r="B49" s="17"/>
      <c r="C49" s="58"/>
      <c r="D49" s="17"/>
      <c r="E49" s="17"/>
      <c r="F49" s="17"/>
      <c r="G49" s="17"/>
      <c r="H49" s="59"/>
      <c r="I49" s="52"/>
      <c r="J49" s="17"/>
      <c r="K49" s="17"/>
      <c r="L49" s="17"/>
      <c r="M49" s="17"/>
    </row>
    <row r="50" spans="2:13" ht="28.2" customHeight="1" thickBot="1">
      <c r="B50" s="55" t="s">
        <v>6</v>
      </c>
      <c r="C50" s="56" t="s">
        <v>7</v>
      </c>
      <c r="D50" s="57" t="s">
        <v>8</v>
      </c>
      <c r="E50" s="57" t="s">
        <v>9</v>
      </c>
      <c r="F50" s="57" t="s">
        <v>10</v>
      </c>
      <c r="G50" s="57" t="s">
        <v>11</v>
      </c>
      <c r="H50" s="57" t="s">
        <v>12</v>
      </c>
      <c r="I50" s="57" t="s">
        <v>13</v>
      </c>
    </row>
    <row r="51" spans="2:13" ht="24.6">
      <c r="B51" s="66" t="s">
        <v>192</v>
      </c>
      <c r="C51" s="67"/>
      <c r="D51" s="67"/>
      <c r="E51" s="67"/>
      <c r="F51" s="67"/>
      <c r="G51" s="67"/>
      <c r="H51" s="67"/>
      <c r="I51" s="67"/>
      <c r="J51" s="67"/>
      <c r="K51" s="67"/>
      <c r="L51" s="67"/>
      <c r="M51" s="68"/>
    </row>
    <row r="52" spans="2:13" ht="34.799999999999997">
      <c r="B52" s="61"/>
      <c r="C52" s="62"/>
      <c r="D52" s="62"/>
      <c r="E52" s="62"/>
      <c r="F52" s="62"/>
      <c r="G52" s="62"/>
      <c r="H52" s="63" t="s">
        <v>14</v>
      </c>
      <c r="I52" s="17"/>
      <c r="J52" s="17"/>
      <c r="K52" s="17"/>
      <c r="L52" s="17"/>
      <c r="M52" s="18"/>
    </row>
    <row r="53" spans="2:13">
      <c r="B53" s="12"/>
      <c r="C53" s="13" t="s">
        <v>15</v>
      </c>
      <c r="D53" s="13"/>
      <c r="E53" s="14">
        <v>70</v>
      </c>
      <c r="F53" s="14">
        <f t="shared" ref="F53:F59" si="0">E53*0.9</f>
        <v>63</v>
      </c>
      <c r="G53" s="14">
        <f t="shared" ref="G53:G59" si="1">F53*1.04</f>
        <v>65.52</v>
      </c>
      <c r="H53" s="64"/>
      <c r="I53" s="16">
        <f t="shared" ref="I53:I59" si="2">H53*F53</f>
        <v>0</v>
      </c>
      <c r="J53" s="17"/>
      <c r="K53" s="17"/>
      <c r="L53" s="17"/>
      <c r="M53" s="18"/>
    </row>
    <row r="54" spans="2:13" ht="18">
      <c r="B54" s="19"/>
      <c r="C54" s="20" t="s">
        <v>16</v>
      </c>
      <c r="D54" s="20"/>
      <c r="E54" s="16">
        <v>120</v>
      </c>
      <c r="F54" s="14">
        <f t="shared" si="0"/>
        <v>108</v>
      </c>
      <c r="G54" s="14">
        <f t="shared" si="1"/>
        <v>112.32000000000001</v>
      </c>
      <c r="H54" s="15"/>
      <c r="I54" s="16">
        <f t="shared" si="2"/>
        <v>0</v>
      </c>
      <c r="J54" s="17"/>
      <c r="K54" s="2"/>
      <c r="L54" s="17"/>
      <c r="M54" s="18"/>
    </row>
    <row r="55" spans="2:13">
      <c r="B55" s="19"/>
      <c r="C55" s="20" t="s">
        <v>17</v>
      </c>
      <c r="D55" s="20"/>
      <c r="E55" s="16">
        <v>128</v>
      </c>
      <c r="F55" s="14">
        <f t="shared" si="0"/>
        <v>115.2</v>
      </c>
      <c r="G55" s="14">
        <f t="shared" si="1"/>
        <v>119.80800000000001</v>
      </c>
      <c r="H55" s="15"/>
      <c r="I55" s="16">
        <f t="shared" si="2"/>
        <v>0</v>
      </c>
      <c r="J55" s="17"/>
      <c r="K55" s="17"/>
      <c r="L55" s="17"/>
      <c r="M55" s="18"/>
    </row>
    <row r="56" spans="2:13">
      <c r="B56" s="19"/>
      <c r="C56" s="20" t="s">
        <v>18</v>
      </c>
      <c r="D56" s="20"/>
      <c r="E56" s="16">
        <v>124</v>
      </c>
      <c r="F56" s="14">
        <f t="shared" si="0"/>
        <v>111.60000000000001</v>
      </c>
      <c r="G56" s="14">
        <f t="shared" si="1"/>
        <v>116.06400000000001</v>
      </c>
      <c r="H56" s="15"/>
      <c r="I56" s="16">
        <f t="shared" si="2"/>
        <v>0</v>
      </c>
      <c r="J56" s="17"/>
      <c r="K56" s="17"/>
      <c r="L56" s="17"/>
      <c r="M56" s="18"/>
    </row>
    <row r="57" spans="2:13">
      <c r="B57" s="19"/>
      <c r="C57" s="20" t="s">
        <v>19</v>
      </c>
      <c r="D57" s="20"/>
      <c r="E57" s="16">
        <v>124</v>
      </c>
      <c r="F57" s="14">
        <f t="shared" si="0"/>
        <v>111.60000000000001</v>
      </c>
      <c r="G57" s="14">
        <f t="shared" si="1"/>
        <v>116.06400000000001</v>
      </c>
      <c r="H57" s="15">
        <v>0</v>
      </c>
      <c r="I57" s="16">
        <f t="shared" si="2"/>
        <v>0</v>
      </c>
      <c r="J57" s="17"/>
      <c r="K57" s="17"/>
      <c r="L57" s="17"/>
      <c r="M57" s="18"/>
    </row>
    <row r="58" spans="2:13">
      <c r="B58" s="19"/>
      <c r="C58" s="20" t="s">
        <v>20</v>
      </c>
      <c r="D58" s="20"/>
      <c r="E58" s="16">
        <v>70</v>
      </c>
      <c r="F58" s="14">
        <f t="shared" si="0"/>
        <v>63</v>
      </c>
      <c r="G58" s="14">
        <f t="shared" si="1"/>
        <v>65.52</v>
      </c>
      <c r="H58" s="15">
        <v>0</v>
      </c>
      <c r="I58" s="16">
        <f t="shared" si="2"/>
        <v>0</v>
      </c>
      <c r="J58" s="17"/>
      <c r="K58" s="17"/>
      <c r="L58" s="17"/>
      <c r="M58" s="18"/>
    </row>
    <row r="59" spans="2:13" ht="18" thickBot="1">
      <c r="B59" s="21"/>
      <c r="C59" s="22" t="s">
        <v>21</v>
      </c>
      <c r="D59" s="22"/>
      <c r="E59" s="23">
        <v>70</v>
      </c>
      <c r="F59" s="24">
        <f t="shared" si="0"/>
        <v>63</v>
      </c>
      <c r="G59" s="24">
        <f t="shared" si="1"/>
        <v>65.52</v>
      </c>
      <c r="H59" s="25">
        <v>0</v>
      </c>
      <c r="I59" s="16">
        <f t="shared" si="2"/>
        <v>0</v>
      </c>
      <c r="J59" s="26"/>
      <c r="K59" s="26"/>
      <c r="L59" s="26"/>
      <c r="M59" s="27"/>
    </row>
    <row r="60" spans="2:13" ht="18.600000000000001" thickBot="1">
      <c r="B60" s="4"/>
      <c r="C60" s="4"/>
      <c r="D60" s="4"/>
      <c r="E60" s="4"/>
      <c r="F60" s="4"/>
      <c r="G60" s="4"/>
      <c r="H60" s="4"/>
      <c r="I60" s="4"/>
      <c r="J60" s="4"/>
      <c r="K60" s="4"/>
      <c r="L60" s="4"/>
      <c r="M60" s="4"/>
    </row>
    <row r="61" spans="2:13" ht="24.6">
      <c r="B61" s="66" t="s">
        <v>189</v>
      </c>
      <c r="C61" s="67"/>
      <c r="D61" s="67"/>
      <c r="E61" s="67"/>
      <c r="F61" s="67"/>
      <c r="G61" s="67"/>
      <c r="H61" s="67"/>
      <c r="I61" s="67"/>
      <c r="J61" s="67"/>
      <c r="K61" s="67"/>
      <c r="L61" s="67"/>
      <c r="M61" s="68"/>
    </row>
    <row r="62" spans="2:13">
      <c r="B62" s="28" t="s">
        <v>197</v>
      </c>
      <c r="M62" s="18"/>
    </row>
    <row r="63" spans="2:13" ht="19.8">
      <c r="B63" s="73" t="s">
        <v>173</v>
      </c>
      <c r="C63" s="74"/>
      <c r="D63" s="74"/>
      <c r="E63" s="74"/>
      <c r="F63" s="74"/>
      <c r="G63" s="74"/>
      <c r="H63" s="74"/>
      <c r="I63" s="74"/>
      <c r="M63" s="18"/>
    </row>
    <row r="64" spans="2:13" ht="18">
      <c r="B64" s="29" t="s">
        <v>22</v>
      </c>
      <c r="M64" s="18"/>
    </row>
    <row r="65" spans="2:13">
      <c r="B65" s="73" t="s">
        <v>23</v>
      </c>
      <c r="C65" s="74"/>
      <c r="D65" s="74"/>
      <c r="E65" s="74"/>
      <c r="F65" s="74"/>
      <c r="G65" s="74"/>
      <c r="H65" s="74"/>
      <c r="I65" s="74"/>
      <c r="M65" s="18"/>
    </row>
    <row r="66" spans="2:13">
      <c r="B66" s="73" t="s">
        <v>24</v>
      </c>
      <c r="C66" s="74"/>
      <c r="D66" s="74"/>
      <c r="E66" s="74"/>
      <c r="F66" s="74"/>
      <c r="G66" s="74"/>
      <c r="H66" s="74"/>
      <c r="I66" s="74"/>
      <c r="M66" s="18"/>
    </row>
    <row r="67" spans="2:13">
      <c r="B67" s="73" t="s">
        <v>25</v>
      </c>
      <c r="C67" s="74"/>
      <c r="D67" s="74"/>
      <c r="E67" s="74"/>
      <c r="F67" s="74"/>
      <c r="G67" s="74"/>
      <c r="H67" s="74"/>
      <c r="I67" s="74"/>
      <c r="M67" s="18"/>
    </row>
    <row r="68" spans="2:13">
      <c r="B68" s="73" t="s">
        <v>26</v>
      </c>
      <c r="C68" s="74"/>
      <c r="D68" s="74"/>
      <c r="E68" s="74"/>
      <c r="F68" s="74"/>
      <c r="G68" s="74"/>
      <c r="H68" s="74"/>
      <c r="I68" s="74"/>
      <c r="M68" s="18"/>
    </row>
    <row r="69" spans="2:13">
      <c r="B69" s="73" t="s">
        <v>27</v>
      </c>
      <c r="C69" s="74"/>
      <c r="D69" s="74"/>
      <c r="E69" s="74"/>
      <c r="F69" s="74"/>
      <c r="G69" s="74"/>
      <c r="H69" s="74"/>
      <c r="I69" s="74"/>
      <c r="M69" s="18"/>
    </row>
    <row r="70" spans="2:13">
      <c r="B70" s="73" t="s">
        <v>28</v>
      </c>
      <c r="C70" s="74"/>
      <c r="D70" s="74"/>
      <c r="E70" s="74"/>
      <c r="F70" s="74"/>
      <c r="G70" s="74"/>
      <c r="H70" s="74"/>
      <c r="I70" s="74"/>
      <c r="M70" s="18"/>
    </row>
    <row r="71" spans="2:13">
      <c r="B71" s="73" t="s">
        <v>29</v>
      </c>
      <c r="C71" s="74"/>
      <c r="D71" s="74"/>
      <c r="E71" s="74"/>
      <c r="F71" s="74"/>
      <c r="G71" s="74"/>
      <c r="H71" s="74"/>
      <c r="I71" s="74"/>
      <c r="M71" s="18"/>
    </row>
    <row r="72" spans="2:13">
      <c r="B72" s="73" t="s">
        <v>30</v>
      </c>
      <c r="C72" s="74"/>
      <c r="D72" s="74"/>
      <c r="E72" s="74"/>
      <c r="F72" s="74"/>
      <c r="G72" s="74"/>
      <c r="H72" s="74"/>
      <c r="I72" s="74"/>
      <c r="M72" s="18"/>
    </row>
    <row r="73" spans="2:13" ht="34.799999999999997">
      <c r="B73" s="28"/>
      <c r="F73" s="30"/>
      <c r="G73" s="30"/>
      <c r="H73" s="31" t="s">
        <v>14</v>
      </c>
      <c r="I73" s="30"/>
      <c r="M73" s="18"/>
    </row>
    <row r="74" spans="2:13">
      <c r="B74" s="32" t="s">
        <v>6</v>
      </c>
      <c r="C74" s="10" t="s">
        <v>7</v>
      </c>
      <c r="D74" s="11" t="s">
        <v>8</v>
      </c>
      <c r="E74" s="11" t="s">
        <v>9</v>
      </c>
      <c r="F74" s="11" t="s">
        <v>10</v>
      </c>
      <c r="G74" s="11" t="s">
        <v>11</v>
      </c>
      <c r="H74" s="33" t="s">
        <v>12</v>
      </c>
      <c r="I74" s="33" t="s">
        <v>13</v>
      </c>
      <c r="M74" s="18"/>
    </row>
    <row r="75" spans="2:13">
      <c r="B75" s="19" t="s">
        <v>31</v>
      </c>
      <c r="C75" s="20" t="s">
        <v>32</v>
      </c>
      <c r="D75" s="20"/>
      <c r="E75" s="16">
        <v>87</v>
      </c>
      <c r="F75" s="16">
        <f t="shared" ref="F75:F80" si="3">E75*0.9</f>
        <v>78.3</v>
      </c>
      <c r="G75" s="16">
        <f t="shared" ref="G75:G80" si="4">F75*1.04</f>
        <v>81.432000000000002</v>
      </c>
      <c r="H75" s="15">
        <v>0</v>
      </c>
      <c r="I75" s="16">
        <f t="shared" ref="I75:I80" si="5">H75*F75</f>
        <v>0</v>
      </c>
      <c r="M75" s="18"/>
    </row>
    <row r="76" spans="2:13">
      <c r="B76" s="19" t="s">
        <v>33</v>
      </c>
      <c r="C76" s="20" t="s">
        <v>34</v>
      </c>
      <c r="D76" s="20"/>
      <c r="E76" s="16">
        <v>116</v>
      </c>
      <c r="F76" s="16">
        <f t="shared" si="3"/>
        <v>104.4</v>
      </c>
      <c r="G76" s="16">
        <f t="shared" si="4"/>
        <v>108.57600000000001</v>
      </c>
      <c r="H76" s="15">
        <v>0</v>
      </c>
      <c r="I76" s="16">
        <f t="shared" si="5"/>
        <v>0</v>
      </c>
      <c r="M76" s="18"/>
    </row>
    <row r="77" spans="2:13">
      <c r="B77" s="19" t="s">
        <v>35</v>
      </c>
      <c r="C77" s="20" t="s">
        <v>36</v>
      </c>
      <c r="D77" s="20"/>
      <c r="E77" s="16">
        <v>101</v>
      </c>
      <c r="F77" s="16">
        <f t="shared" si="3"/>
        <v>90.9</v>
      </c>
      <c r="G77" s="16">
        <f t="shared" si="4"/>
        <v>94.536000000000016</v>
      </c>
      <c r="H77" s="15">
        <v>0</v>
      </c>
      <c r="I77" s="16">
        <f t="shared" si="5"/>
        <v>0</v>
      </c>
      <c r="M77" s="18"/>
    </row>
    <row r="78" spans="2:13">
      <c r="B78" s="19" t="s">
        <v>37</v>
      </c>
      <c r="C78" s="20" t="s">
        <v>38</v>
      </c>
      <c r="D78" s="20"/>
      <c r="E78" s="16">
        <v>101</v>
      </c>
      <c r="F78" s="16">
        <f t="shared" si="3"/>
        <v>90.9</v>
      </c>
      <c r="G78" s="16">
        <f t="shared" si="4"/>
        <v>94.536000000000016</v>
      </c>
      <c r="H78" s="15">
        <v>0</v>
      </c>
      <c r="I78" s="16">
        <f t="shared" si="5"/>
        <v>0</v>
      </c>
      <c r="M78" s="18"/>
    </row>
    <row r="79" spans="2:13">
      <c r="B79" s="19"/>
      <c r="C79" s="20" t="s">
        <v>39</v>
      </c>
      <c r="D79" s="20"/>
      <c r="E79" s="16">
        <v>175</v>
      </c>
      <c r="F79" s="16">
        <f t="shared" si="3"/>
        <v>157.5</v>
      </c>
      <c r="G79" s="16">
        <f t="shared" si="4"/>
        <v>163.80000000000001</v>
      </c>
      <c r="H79" s="15">
        <v>0</v>
      </c>
      <c r="I79" s="16">
        <f t="shared" si="5"/>
        <v>0</v>
      </c>
      <c r="M79" s="18"/>
    </row>
    <row r="80" spans="2:13">
      <c r="B80" s="19"/>
      <c r="C80" s="20" t="s">
        <v>40</v>
      </c>
      <c r="D80" s="20"/>
      <c r="E80" s="16">
        <v>175</v>
      </c>
      <c r="F80" s="16">
        <f t="shared" si="3"/>
        <v>157.5</v>
      </c>
      <c r="G80" s="16">
        <f t="shared" si="4"/>
        <v>163.80000000000001</v>
      </c>
      <c r="H80" s="15">
        <v>0</v>
      </c>
      <c r="I80" s="16">
        <f t="shared" si="5"/>
        <v>0</v>
      </c>
      <c r="M80" s="18"/>
    </row>
    <row r="81" spans="2:13">
      <c r="B81" s="19"/>
      <c r="C81" s="20"/>
      <c r="D81" s="20"/>
      <c r="E81" s="16"/>
      <c r="F81" s="16"/>
      <c r="G81" s="16"/>
      <c r="H81" s="15"/>
      <c r="I81" s="16"/>
      <c r="M81" s="18"/>
    </row>
    <row r="82" spans="2:13">
      <c r="B82" s="19" t="s">
        <v>41</v>
      </c>
      <c r="C82" s="20" t="s">
        <v>174</v>
      </c>
      <c r="D82" s="20"/>
      <c r="E82" s="16">
        <v>87</v>
      </c>
      <c r="F82" s="16">
        <f t="shared" ref="F82:F87" si="6">E82*0.9</f>
        <v>78.3</v>
      </c>
      <c r="G82" s="16">
        <f t="shared" ref="G82:G87" si="7">F82*1.04</f>
        <v>81.432000000000002</v>
      </c>
      <c r="H82" s="15">
        <v>0</v>
      </c>
      <c r="I82" s="16">
        <f t="shared" ref="I82:I87" si="8">H82*F82</f>
        <v>0</v>
      </c>
      <c r="M82" s="18"/>
    </row>
    <row r="83" spans="2:13">
      <c r="B83" s="19" t="s">
        <v>42</v>
      </c>
      <c r="C83" s="20" t="s">
        <v>175</v>
      </c>
      <c r="D83" s="20"/>
      <c r="E83" s="16">
        <v>116</v>
      </c>
      <c r="F83" s="16">
        <f t="shared" si="6"/>
        <v>104.4</v>
      </c>
      <c r="G83" s="16">
        <f t="shared" si="7"/>
        <v>108.57600000000001</v>
      </c>
      <c r="H83" s="15">
        <v>0</v>
      </c>
      <c r="I83" s="16">
        <f t="shared" si="8"/>
        <v>0</v>
      </c>
      <c r="M83" s="18"/>
    </row>
    <row r="84" spans="2:13">
      <c r="B84" s="19" t="s">
        <v>43</v>
      </c>
      <c r="C84" s="20" t="s">
        <v>176</v>
      </c>
      <c r="D84" s="20"/>
      <c r="E84" s="16">
        <v>101</v>
      </c>
      <c r="F84" s="16">
        <f t="shared" si="6"/>
        <v>90.9</v>
      </c>
      <c r="G84" s="16">
        <f t="shared" si="7"/>
        <v>94.536000000000016</v>
      </c>
      <c r="H84" s="15">
        <v>0</v>
      </c>
      <c r="I84" s="16">
        <f t="shared" si="8"/>
        <v>0</v>
      </c>
      <c r="M84" s="18"/>
    </row>
    <row r="85" spans="2:13">
      <c r="B85" s="19" t="s">
        <v>44</v>
      </c>
      <c r="C85" s="20" t="s">
        <v>177</v>
      </c>
      <c r="D85" s="20"/>
      <c r="E85" s="16">
        <v>101</v>
      </c>
      <c r="F85" s="16">
        <f t="shared" si="6"/>
        <v>90.9</v>
      </c>
      <c r="G85" s="16">
        <f t="shared" si="7"/>
        <v>94.536000000000016</v>
      </c>
      <c r="H85" s="15">
        <v>0</v>
      </c>
      <c r="I85" s="16">
        <f t="shared" si="8"/>
        <v>0</v>
      </c>
      <c r="M85" s="18"/>
    </row>
    <row r="86" spans="2:13">
      <c r="B86" s="19"/>
      <c r="C86" s="20" t="s">
        <v>178</v>
      </c>
      <c r="D86" s="20"/>
      <c r="E86" s="16">
        <v>175</v>
      </c>
      <c r="F86" s="16">
        <f t="shared" si="6"/>
        <v>157.5</v>
      </c>
      <c r="G86" s="16">
        <f t="shared" si="7"/>
        <v>163.80000000000001</v>
      </c>
      <c r="H86" s="15">
        <v>0</v>
      </c>
      <c r="I86" s="16">
        <f t="shared" si="8"/>
        <v>0</v>
      </c>
      <c r="M86" s="18"/>
    </row>
    <row r="87" spans="2:13">
      <c r="B87" s="19"/>
      <c r="C87" s="20" t="s">
        <v>179</v>
      </c>
      <c r="D87" s="20"/>
      <c r="E87" s="16">
        <v>175</v>
      </c>
      <c r="F87" s="16">
        <f t="shared" si="6"/>
        <v>157.5</v>
      </c>
      <c r="G87" s="16">
        <f t="shared" si="7"/>
        <v>163.80000000000001</v>
      </c>
      <c r="H87" s="15">
        <v>0</v>
      </c>
      <c r="I87" s="16">
        <f t="shared" si="8"/>
        <v>0</v>
      </c>
      <c r="M87" s="18"/>
    </row>
    <row r="88" spans="2:13" s="4" customFormat="1" ht="18.600000000000001" thickBot="1">
      <c r="B88" s="34"/>
      <c r="C88" s="35"/>
      <c r="D88" s="35"/>
      <c r="E88" s="24"/>
      <c r="F88" s="36"/>
      <c r="G88" s="36"/>
      <c r="H88" s="3"/>
      <c r="I88" s="3"/>
      <c r="J88" s="26"/>
      <c r="K88" s="26"/>
      <c r="L88" s="26"/>
      <c r="M88" s="27"/>
    </row>
    <row r="89" spans="2:13" ht="18.600000000000001" thickBot="1">
      <c r="B89" s="4"/>
      <c r="C89" s="4"/>
      <c r="D89" s="4"/>
      <c r="E89" s="4"/>
      <c r="F89" s="4"/>
      <c r="G89" s="4"/>
      <c r="H89" s="4"/>
      <c r="I89" s="4"/>
      <c r="J89" s="4"/>
      <c r="K89" s="4"/>
      <c r="L89" s="4"/>
      <c r="M89" s="4"/>
    </row>
    <row r="90" spans="2:13" ht="24.6">
      <c r="B90" s="66" t="s">
        <v>191</v>
      </c>
      <c r="C90" s="67"/>
      <c r="D90" s="67"/>
      <c r="E90" s="67"/>
      <c r="F90" s="67"/>
      <c r="G90" s="67"/>
      <c r="H90" s="67"/>
      <c r="I90" s="67"/>
      <c r="J90" s="67"/>
      <c r="K90" s="67"/>
      <c r="L90" s="67"/>
      <c r="M90" s="68"/>
    </row>
    <row r="91" spans="2:13" ht="18">
      <c r="B91" s="29" t="s">
        <v>45</v>
      </c>
      <c r="M91" s="18"/>
    </row>
    <row r="92" spans="2:13">
      <c r="B92" s="75" t="s">
        <v>46</v>
      </c>
      <c r="C92" s="71"/>
      <c r="D92" s="71"/>
      <c r="E92" s="71"/>
      <c r="F92" s="71"/>
      <c r="G92" s="71"/>
      <c r="H92" s="71"/>
      <c r="I92" s="71"/>
      <c r="M92" s="18"/>
    </row>
    <row r="93" spans="2:13">
      <c r="B93" s="73" t="s">
        <v>23</v>
      </c>
      <c r="C93" s="74"/>
      <c r="D93" s="74"/>
      <c r="E93" s="74"/>
      <c r="F93" s="74"/>
      <c r="G93" s="74"/>
      <c r="H93" s="74"/>
      <c r="I93" s="74"/>
      <c r="M93" s="18"/>
    </row>
    <row r="94" spans="2:13">
      <c r="B94" s="73" t="s">
        <v>47</v>
      </c>
      <c r="C94" s="74"/>
      <c r="D94" s="74"/>
      <c r="E94" s="74"/>
      <c r="F94" s="74"/>
      <c r="G94" s="74"/>
      <c r="H94" s="74"/>
      <c r="I94" s="74"/>
      <c r="M94" s="18"/>
    </row>
    <row r="95" spans="2:13">
      <c r="B95" s="73" t="s">
        <v>48</v>
      </c>
      <c r="C95" s="74"/>
      <c r="D95" s="74"/>
      <c r="E95" s="74"/>
      <c r="F95" s="74"/>
      <c r="G95" s="74"/>
      <c r="H95" s="74"/>
      <c r="I95" s="74"/>
      <c r="M95" s="18"/>
    </row>
    <row r="96" spans="2:13">
      <c r="B96" s="73" t="s">
        <v>25</v>
      </c>
      <c r="C96" s="74"/>
      <c r="D96" s="74"/>
      <c r="E96" s="74"/>
      <c r="F96" s="74"/>
      <c r="G96" s="74"/>
      <c r="H96" s="74"/>
      <c r="I96" s="74"/>
      <c r="M96" s="18"/>
    </row>
    <row r="97" spans="2:13">
      <c r="B97" s="73" t="s">
        <v>198</v>
      </c>
      <c r="C97" s="74"/>
      <c r="D97" s="74"/>
      <c r="E97" s="74"/>
      <c r="F97" s="74"/>
      <c r="G97" s="74"/>
      <c r="H97" s="74"/>
      <c r="I97" s="74"/>
      <c r="M97" s="18"/>
    </row>
    <row r="98" spans="2:13">
      <c r="B98" s="73" t="s">
        <v>27</v>
      </c>
      <c r="C98" s="74"/>
      <c r="D98" s="74"/>
      <c r="E98" s="74"/>
      <c r="F98" s="74"/>
      <c r="G98" s="74"/>
      <c r="H98" s="74"/>
      <c r="I98" s="74"/>
      <c r="M98" s="18"/>
    </row>
    <row r="99" spans="2:13">
      <c r="B99" s="73" t="s">
        <v>28</v>
      </c>
      <c r="C99" s="74"/>
      <c r="D99" s="74"/>
      <c r="E99" s="74"/>
      <c r="F99" s="74"/>
      <c r="G99" s="74"/>
      <c r="H99" s="74"/>
      <c r="I99" s="74"/>
      <c r="M99" s="18"/>
    </row>
    <row r="100" spans="2:13">
      <c r="B100" s="73" t="s">
        <v>49</v>
      </c>
      <c r="C100" s="74"/>
      <c r="D100" s="74"/>
      <c r="E100" s="74"/>
      <c r="F100" s="74"/>
      <c r="G100" s="74"/>
      <c r="H100" s="74"/>
      <c r="I100" s="74"/>
      <c r="M100" s="18"/>
    </row>
    <row r="101" spans="2:13">
      <c r="B101" s="73" t="s">
        <v>30</v>
      </c>
      <c r="C101" s="74"/>
      <c r="D101" s="74"/>
      <c r="E101" s="74"/>
      <c r="F101" s="74"/>
      <c r="G101" s="74"/>
      <c r="H101" s="74"/>
      <c r="I101" s="74"/>
      <c r="M101" s="18"/>
    </row>
    <row r="102" spans="2:13" ht="34.799999999999997">
      <c r="B102" s="28"/>
      <c r="H102" s="31" t="s">
        <v>14</v>
      </c>
      <c r="M102" s="18"/>
    </row>
    <row r="103" spans="2:13">
      <c r="B103" s="32" t="s">
        <v>6</v>
      </c>
      <c r="C103" s="10" t="s">
        <v>7</v>
      </c>
      <c r="D103" s="11" t="s">
        <v>8</v>
      </c>
      <c r="E103" s="11" t="s">
        <v>9</v>
      </c>
      <c r="F103" s="11" t="s">
        <v>10</v>
      </c>
      <c r="G103" s="11" t="s">
        <v>11</v>
      </c>
      <c r="H103" s="33" t="s">
        <v>12</v>
      </c>
      <c r="I103" s="33" t="s">
        <v>13</v>
      </c>
      <c r="M103" s="18"/>
    </row>
    <row r="104" spans="2:13">
      <c r="B104" s="19" t="s">
        <v>50</v>
      </c>
      <c r="C104" s="20" t="s">
        <v>51</v>
      </c>
      <c r="D104" s="20"/>
      <c r="E104" s="16">
        <v>174</v>
      </c>
      <c r="F104" s="16">
        <f t="shared" ref="F104:F109" si="9">E104*0.9</f>
        <v>156.6</v>
      </c>
      <c r="G104" s="16">
        <f t="shared" ref="G104:G109" si="10">F104*1.04</f>
        <v>162.864</v>
      </c>
      <c r="H104" s="15">
        <v>0</v>
      </c>
      <c r="I104" s="16">
        <f t="shared" ref="I104:I109" si="11">H104*F104</f>
        <v>0</v>
      </c>
      <c r="M104" s="18"/>
    </row>
    <row r="105" spans="2:13">
      <c r="B105" s="19" t="s">
        <v>52</v>
      </c>
      <c r="C105" s="20" t="s">
        <v>53</v>
      </c>
      <c r="D105" s="20"/>
      <c r="E105" s="16">
        <v>203</v>
      </c>
      <c r="F105" s="16">
        <f t="shared" si="9"/>
        <v>182.70000000000002</v>
      </c>
      <c r="G105" s="16">
        <f t="shared" si="10"/>
        <v>190.00800000000004</v>
      </c>
      <c r="H105" s="15">
        <v>0</v>
      </c>
      <c r="I105" s="16">
        <f t="shared" si="11"/>
        <v>0</v>
      </c>
      <c r="M105" s="18"/>
    </row>
    <row r="106" spans="2:13">
      <c r="B106" s="19" t="s">
        <v>54</v>
      </c>
      <c r="C106" s="20" t="s">
        <v>55</v>
      </c>
      <c r="D106" s="20"/>
      <c r="E106" s="16">
        <v>189</v>
      </c>
      <c r="F106" s="16">
        <f t="shared" si="9"/>
        <v>170.1</v>
      </c>
      <c r="G106" s="16">
        <f t="shared" si="10"/>
        <v>176.904</v>
      </c>
      <c r="H106" s="15">
        <v>0</v>
      </c>
      <c r="I106" s="16">
        <f t="shared" si="11"/>
        <v>0</v>
      </c>
      <c r="M106" s="18"/>
    </row>
    <row r="107" spans="2:13">
      <c r="B107" s="19" t="s">
        <v>56</v>
      </c>
      <c r="C107" s="20" t="s">
        <v>57</v>
      </c>
      <c r="D107" s="20"/>
      <c r="E107" s="16">
        <v>189</v>
      </c>
      <c r="F107" s="16">
        <f t="shared" si="9"/>
        <v>170.1</v>
      </c>
      <c r="G107" s="16">
        <f t="shared" si="10"/>
        <v>176.904</v>
      </c>
      <c r="H107" s="15">
        <v>0</v>
      </c>
      <c r="I107" s="16">
        <f t="shared" si="11"/>
        <v>0</v>
      </c>
      <c r="M107" s="18"/>
    </row>
    <row r="108" spans="2:13">
      <c r="B108" s="19" t="s">
        <v>58</v>
      </c>
      <c r="C108" s="20" t="s">
        <v>59</v>
      </c>
      <c r="D108" s="20"/>
      <c r="E108" s="16">
        <v>203</v>
      </c>
      <c r="F108" s="16">
        <f t="shared" si="9"/>
        <v>182.70000000000002</v>
      </c>
      <c r="G108" s="16">
        <f t="shared" si="10"/>
        <v>190.00800000000004</v>
      </c>
      <c r="H108" s="15">
        <v>0</v>
      </c>
      <c r="I108" s="16">
        <f t="shared" si="11"/>
        <v>0</v>
      </c>
      <c r="M108" s="18"/>
    </row>
    <row r="109" spans="2:13" ht="18" thickBot="1">
      <c r="B109" s="21" t="s">
        <v>60</v>
      </c>
      <c r="C109" s="22" t="s">
        <v>61</v>
      </c>
      <c r="D109" s="22"/>
      <c r="E109" s="23">
        <v>203</v>
      </c>
      <c r="F109" s="23">
        <f t="shared" si="9"/>
        <v>182.70000000000002</v>
      </c>
      <c r="G109" s="23">
        <f t="shared" si="10"/>
        <v>190.00800000000004</v>
      </c>
      <c r="H109" s="25">
        <v>0</v>
      </c>
      <c r="I109" s="23">
        <f t="shared" si="11"/>
        <v>0</v>
      </c>
      <c r="J109" s="26"/>
      <c r="K109" s="26"/>
      <c r="L109" s="26"/>
      <c r="M109" s="27"/>
    </row>
    <row r="110" spans="2:13" ht="18" thickBot="1">
      <c r="B110" s="37"/>
      <c r="C110" s="38"/>
      <c r="D110" s="38"/>
      <c r="E110" s="39"/>
      <c r="F110" s="7"/>
      <c r="G110" s="7"/>
      <c r="H110" s="7"/>
      <c r="I110" s="7"/>
    </row>
    <row r="111" spans="2:13" ht="24.6">
      <c r="B111" s="66" t="s">
        <v>190</v>
      </c>
      <c r="C111" s="67"/>
      <c r="D111" s="67"/>
      <c r="E111" s="67"/>
      <c r="F111" s="67"/>
      <c r="G111" s="67"/>
      <c r="H111" s="67"/>
      <c r="I111" s="67"/>
      <c r="J111" s="67"/>
      <c r="K111" s="67"/>
      <c r="L111" s="67"/>
      <c r="M111" s="68"/>
    </row>
    <row r="112" spans="2:13">
      <c r="B112" s="28" t="s">
        <v>62</v>
      </c>
      <c r="M112" s="18"/>
    </row>
    <row r="113" spans="2:13">
      <c r="B113" s="28"/>
      <c r="C113" s="40"/>
      <c r="D113" s="41"/>
      <c r="M113" s="18"/>
    </row>
    <row r="114" spans="2:13">
      <c r="B114" s="73" t="s">
        <v>63</v>
      </c>
      <c r="C114" s="74"/>
      <c r="D114" s="74"/>
      <c r="E114" s="74"/>
      <c r="F114" s="74"/>
      <c r="G114" s="74"/>
      <c r="H114" s="74"/>
      <c r="I114" s="74"/>
      <c r="M114" s="18"/>
    </row>
    <row r="115" spans="2:13">
      <c r="B115" s="73" t="s">
        <v>64</v>
      </c>
      <c r="C115" s="74"/>
      <c r="D115" s="74"/>
      <c r="E115" s="74"/>
      <c r="F115" s="74"/>
      <c r="G115" s="74"/>
      <c r="H115" s="74"/>
      <c r="I115" s="74"/>
      <c r="M115" s="18"/>
    </row>
    <row r="116" spans="2:13">
      <c r="B116" s="76" t="s">
        <v>65</v>
      </c>
      <c r="C116" s="77"/>
      <c r="D116" s="77"/>
      <c r="E116" s="77"/>
      <c r="F116" s="77"/>
      <c r="G116" s="77"/>
      <c r="H116" s="77"/>
      <c r="I116" s="77"/>
      <c r="M116" s="18"/>
    </row>
    <row r="117" spans="2:13">
      <c r="B117" s="76"/>
      <c r="C117" s="77"/>
      <c r="D117" s="77"/>
      <c r="E117" s="77"/>
      <c r="F117" s="77"/>
      <c r="G117" s="77"/>
      <c r="H117" s="77"/>
      <c r="I117" s="77"/>
      <c r="M117" s="18"/>
    </row>
    <row r="118" spans="2:13">
      <c r="B118" s="73" t="s">
        <v>66</v>
      </c>
      <c r="C118" s="74"/>
      <c r="D118" s="74"/>
      <c r="E118" s="74"/>
      <c r="F118" s="74"/>
      <c r="G118" s="74"/>
      <c r="H118" s="74"/>
      <c r="I118" s="74"/>
      <c r="M118" s="18"/>
    </row>
    <row r="119" spans="2:13">
      <c r="B119" s="73" t="s">
        <v>67</v>
      </c>
      <c r="C119" s="74"/>
      <c r="D119" s="74"/>
      <c r="E119" s="74"/>
      <c r="F119" s="74"/>
      <c r="G119" s="74"/>
      <c r="H119" s="74"/>
      <c r="I119" s="74"/>
      <c r="M119" s="18"/>
    </row>
    <row r="120" spans="2:13">
      <c r="B120" s="73" t="s">
        <v>68</v>
      </c>
      <c r="C120" s="74"/>
      <c r="D120" s="74"/>
      <c r="E120" s="74"/>
      <c r="F120" s="74"/>
      <c r="G120" s="74"/>
      <c r="H120" s="74"/>
      <c r="I120" s="74"/>
      <c r="M120" s="18"/>
    </row>
    <row r="121" spans="2:13">
      <c r="B121" s="73" t="s">
        <v>69</v>
      </c>
      <c r="C121" s="74"/>
      <c r="D121" s="74"/>
      <c r="E121" s="74"/>
      <c r="F121" s="74"/>
      <c r="G121" s="74"/>
      <c r="H121" s="74"/>
      <c r="I121" s="74"/>
      <c r="M121" s="18"/>
    </row>
    <row r="122" spans="2:13">
      <c r="B122" s="73" t="s">
        <v>70</v>
      </c>
      <c r="C122" s="74"/>
      <c r="D122" s="74"/>
      <c r="E122" s="74"/>
      <c r="F122" s="74"/>
      <c r="G122" s="74"/>
      <c r="H122" s="74"/>
      <c r="I122" s="74"/>
      <c r="M122" s="18"/>
    </row>
    <row r="123" spans="2:13">
      <c r="B123" s="73" t="s">
        <v>71</v>
      </c>
      <c r="C123" s="74"/>
      <c r="D123" s="74"/>
      <c r="E123" s="74"/>
      <c r="F123" s="74"/>
      <c r="G123" s="74"/>
      <c r="H123" s="74"/>
      <c r="I123" s="74"/>
      <c r="M123" s="18"/>
    </row>
    <row r="124" spans="2:13">
      <c r="B124" s="73" t="s">
        <v>72</v>
      </c>
      <c r="C124" s="74"/>
      <c r="D124" s="74"/>
      <c r="E124" s="74"/>
      <c r="F124" s="74"/>
      <c r="G124" s="74"/>
      <c r="H124" s="74"/>
      <c r="I124" s="74"/>
      <c r="M124" s="18"/>
    </row>
    <row r="125" spans="2:13" ht="34.799999999999997">
      <c r="B125" s="28"/>
      <c r="C125" s="40"/>
      <c r="D125" s="41"/>
      <c r="H125" s="31" t="s">
        <v>14</v>
      </c>
      <c r="M125" s="18"/>
    </row>
    <row r="126" spans="2:13">
      <c r="B126" s="32" t="s">
        <v>6</v>
      </c>
      <c r="C126" s="10" t="s">
        <v>7</v>
      </c>
      <c r="D126" s="11" t="s">
        <v>8</v>
      </c>
      <c r="E126" s="11" t="s">
        <v>9</v>
      </c>
      <c r="F126" s="11" t="s">
        <v>10</v>
      </c>
      <c r="G126" s="11" t="s">
        <v>11</v>
      </c>
      <c r="H126" s="33" t="s">
        <v>12</v>
      </c>
      <c r="I126" s="33" t="s">
        <v>13</v>
      </c>
      <c r="M126" s="18"/>
    </row>
    <row r="127" spans="2:13">
      <c r="B127" s="19" t="s">
        <v>73</v>
      </c>
      <c r="C127" s="20" t="s">
        <v>74</v>
      </c>
      <c r="D127" s="16"/>
      <c r="E127" s="16">
        <v>115</v>
      </c>
      <c r="F127" s="16">
        <f t="shared" ref="F127:F133" si="12">E127*0.9</f>
        <v>103.5</v>
      </c>
      <c r="G127" s="16">
        <f t="shared" ref="G127:G133" si="13">F127*1.04</f>
        <v>107.64</v>
      </c>
      <c r="H127" s="15">
        <v>0</v>
      </c>
      <c r="I127" s="16">
        <f t="shared" ref="I127:I133" si="14">H127*F127</f>
        <v>0</v>
      </c>
      <c r="M127" s="18"/>
    </row>
    <row r="128" spans="2:13">
      <c r="B128" s="19" t="s">
        <v>75</v>
      </c>
      <c r="C128" s="20" t="s">
        <v>76</v>
      </c>
      <c r="D128" s="20"/>
      <c r="E128" s="16">
        <v>231</v>
      </c>
      <c r="F128" s="16">
        <f t="shared" si="12"/>
        <v>207.9</v>
      </c>
      <c r="G128" s="16">
        <f t="shared" si="13"/>
        <v>216.21600000000001</v>
      </c>
      <c r="H128" s="15">
        <v>0</v>
      </c>
      <c r="I128" s="16">
        <f t="shared" si="14"/>
        <v>0</v>
      </c>
      <c r="M128" s="18"/>
    </row>
    <row r="129" spans="2:13">
      <c r="B129" s="19" t="s">
        <v>77</v>
      </c>
      <c r="C129" s="20" t="s">
        <v>78</v>
      </c>
      <c r="D129" s="20"/>
      <c r="E129" s="16">
        <v>260</v>
      </c>
      <c r="F129" s="16">
        <f t="shared" si="12"/>
        <v>234</v>
      </c>
      <c r="G129" s="16">
        <f t="shared" si="13"/>
        <v>243.36</v>
      </c>
      <c r="H129" s="15">
        <v>0</v>
      </c>
      <c r="I129" s="16">
        <f t="shared" si="14"/>
        <v>0</v>
      </c>
      <c r="M129" s="18"/>
    </row>
    <row r="130" spans="2:13">
      <c r="B130" s="19" t="s">
        <v>79</v>
      </c>
      <c r="C130" s="20" t="s">
        <v>80</v>
      </c>
      <c r="D130" s="20"/>
      <c r="E130" s="16">
        <v>246</v>
      </c>
      <c r="F130" s="16">
        <f t="shared" si="12"/>
        <v>221.4</v>
      </c>
      <c r="G130" s="16">
        <f t="shared" si="13"/>
        <v>230.256</v>
      </c>
      <c r="H130" s="15">
        <v>0</v>
      </c>
      <c r="I130" s="16">
        <f t="shared" si="14"/>
        <v>0</v>
      </c>
      <c r="M130" s="18"/>
    </row>
    <row r="131" spans="2:13">
      <c r="B131" s="19" t="s">
        <v>81</v>
      </c>
      <c r="C131" s="20" t="s">
        <v>82</v>
      </c>
      <c r="D131" s="20"/>
      <c r="E131" s="16">
        <v>246</v>
      </c>
      <c r="F131" s="16">
        <f t="shared" si="12"/>
        <v>221.4</v>
      </c>
      <c r="G131" s="16">
        <f t="shared" si="13"/>
        <v>230.256</v>
      </c>
      <c r="H131" s="15">
        <v>0</v>
      </c>
      <c r="I131" s="16">
        <f t="shared" si="14"/>
        <v>0</v>
      </c>
      <c r="M131" s="18"/>
    </row>
    <row r="132" spans="2:13">
      <c r="B132" s="19" t="s">
        <v>83</v>
      </c>
      <c r="C132" s="20" t="s">
        <v>84</v>
      </c>
      <c r="D132" s="20"/>
      <c r="E132" s="16">
        <v>231</v>
      </c>
      <c r="F132" s="16">
        <f t="shared" si="12"/>
        <v>207.9</v>
      </c>
      <c r="G132" s="16">
        <f t="shared" si="13"/>
        <v>216.21600000000001</v>
      </c>
      <c r="H132" s="15">
        <v>0</v>
      </c>
      <c r="I132" s="16">
        <f t="shared" si="14"/>
        <v>0</v>
      </c>
      <c r="M132" s="18"/>
    </row>
    <row r="133" spans="2:13">
      <c r="B133" s="19" t="s">
        <v>85</v>
      </c>
      <c r="C133" s="20" t="s">
        <v>86</v>
      </c>
      <c r="D133" s="16"/>
      <c r="E133" s="16">
        <v>231</v>
      </c>
      <c r="F133" s="16">
        <f t="shared" si="12"/>
        <v>207.9</v>
      </c>
      <c r="G133" s="16">
        <f t="shared" si="13"/>
        <v>216.21600000000001</v>
      </c>
      <c r="H133" s="15">
        <v>0</v>
      </c>
      <c r="I133" s="16">
        <f t="shared" si="14"/>
        <v>0</v>
      </c>
      <c r="M133" s="18"/>
    </row>
    <row r="134" spans="2:13">
      <c r="B134" s="42"/>
      <c r="C134" s="43"/>
      <c r="D134" s="43"/>
      <c r="E134" s="44"/>
      <c r="F134" s="44"/>
      <c r="G134" s="44"/>
      <c r="H134" s="45"/>
      <c r="I134" s="44"/>
      <c r="M134" s="18"/>
    </row>
    <row r="135" spans="2:13">
      <c r="B135" s="19" t="s">
        <v>87</v>
      </c>
      <c r="C135" s="20" t="s">
        <v>88</v>
      </c>
      <c r="D135" s="16"/>
      <c r="E135" s="16">
        <v>115</v>
      </c>
      <c r="F135" s="16">
        <f t="shared" ref="F135:F141" si="15">E135*0.9</f>
        <v>103.5</v>
      </c>
      <c r="G135" s="16">
        <f t="shared" ref="G135:G141" si="16">F135*1.04</f>
        <v>107.64</v>
      </c>
      <c r="H135" s="15">
        <v>0</v>
      </c>
      <c r="I135" s="16">
        <f t="shared" ref="I135:I141" si="17">H135*F135</f>
        <v>0</v>
      </c>
      <c r="M135" s="18"/>
    </row>
    <row r="136" spans="2:13">
      <c r="B136" s="19" t="s">
        <v>89</v>
      </c>
      <c r="C136" s="20" t="s">
        <v>90</v>
      </c>
      <c r="D136" s="20"/>
      <c r="E136" s="16">
        <v>231</v>
      </c>
      <c r="F136" s="16">
        <f t="shared" si="15"/>
        <v>207.9</v>
      </c>
      <c r="G136" s="16">
        <f t="shared" si="16"/>
        <v>216.21600000000001</v>
      </c>
      <c r="H136" s="15">
        <v>0</v>
      </c>
      <c r="I136" s="16">
        <f t="shared" si="17"/>
        <v>0</v>
      </c>
      <c r="M136" s="18"/>
    </row>
    <row r="137" spans="2:13">
      <c r="B137" s="19" t="s">
        <v>91</v>
      </c>
      <c r="C137" s="20" t="s">
        <v>92</v>
      </c>
      <c r="D137" s="20"/>
      <c r="E137" s="16">
        <v>260</v>
      </c>
      <c r="F137" s="16">
        <f t="shared" si="15"/>
        <v>234</v>
      </c>
      <c r="G137" s="16">
        <f t="shared" si="16"/>
        <v>243.36</v>
      </c>
      <c r="H137" s="15">
        <v>0</v>
      </c>
      <c r="I137" s="16">
        <f t="shared" si="17"/>
        <v>0</v>
      </c>
      <c r="M137" s="18"/>
    </row>
    <row r="138" spans="2:13">
      <c r="B138" s="19" t="s">
        <v>93</v>
      </c>
      <c r="C138" s="20" t="s">
        <v>94</v>
      </c>
      <c r="D138" s="20"/>
      <c r="E138" s="16">
        <v>246</v>
      </c>
      <c r="F138" s="16">
        <f t="shared" si="15"/>
        <v>221.4</v>
      </c>
      <c r="G138" s="16">
        <f t="shared" si="16"/>
        <v>230.256</v>
      </c>
      <c r="H138" s="15">
        <v>0</v>
      </c>
      <c r="I138" s="16">
        <f t="shared" si="17"/>
        <v>0</v>
      </c>
      <c r="M138" s="18"/>
    </row>
    <row r="139" spans="2:13">
      <c r="B139" s="19" t="s">
        <v>95</v>
      </c>
      <c r="C139" s="20" t="s">
        <v>96</v>
      </c>
      <c r="D139" s="20"/>
      <c r="E139" s="16">
        <v>246</v>
      </c>
      <c r="F139" s="16">
        <f t="shared" si="15"/>
        <v>221.4</v>
      </c>
      <c r="G139" s="16">
        <f t="shared" si="16"/>
        <v>230.256</v>
      </c>
      <c r="H139" s="15">
        <v>0</v>
      </c>
      <c r="I139" s="16">
        <f t="shared" si="17"/>
        <v>0</v>
      </c>
      <c r="M139" s="18"/>
    </row>
    <row r="140" spans="2:13">
      <c r="B140" s="19" t="s">
        <v>97</v>
      </c>
      <c r="C140" s="20" t="s">
        <v>98</v>
      </c>
      <c r="D140" s="20"/>
      <c r="E140" s="16">
        <v>231</v>
      </c>
      <c r="F140" s="16">
        <f t="shared" si="15"/>
        <v>207.9</v>
      </c>
      <c r="G140" s="16">
        <f t="shared" si="16"/>
        <v>216.21600000000001</v>
      </c>
      <c r="H140" s="15">
        <v>0</v>
      </c>
      <c r="I140" s="16">
        <f t="shared" si="17"/>
        <v>0</v>
      </c>
      <c r="M140" s="18"/>
    </row>
    <row r="141" spans="2:13" ht="18" thickBot="1">
      <c r="B141" s="21" t="s">
        <v>99</v>
      </c>
      <c r="C141" s="22" t="s">
        <v>100</v>
      </c>
      <c r="D141" s="22"/>
      <c r="E141" s="23">
        <v>231</v>
      </c>
      <c r="F141" s="23">
        <f t="shared" si="15"/>
        <v>207.9</v>
      </c>
      <c r="G141" s="23">
        <f t="shared" si="16"/>
        <v>216.21600000000001</v>
      </c>
      <c r="H141" s="25">
        <v>0</v>
      </c>
      <c r="I141" s="23">
        <f t="shared" si="17"/>
        <v>0</v>
      </c>
      <c r="J141" s="26"/>
      <c r="K141" s="26"/>
      <c r="L141" s="26"/>
      <c r="M141" s="27"/>
    </row>
    <row r="142" spans="2:13" ht="18" thickBot="1"/>
    <row r="143" spans="2:13" ht="24.6">
      <c r="B143" s="66" t="s">
        <v>193</v>
      </c>
      <c r="C143" s="67"/>
      <c r="D143" s="67"/>
      <c r="E143" s="67"/>
      <c r="F143" s="67"/>
      <c r="G143" s="67"/>
      <c r="H143" s="67"/>
      <c r="I143" s="67"/>
      <c r="J143" s="67"/>
      <c r="K143" s="67"/>
      <c r="L143" s="67"/>
      <c r="M143" s="68"/>
    </row>
    <row r="144" spans="2:13">
      <c r="B144" s="75" t="s">
        <v>101</v>
      </c>
      <c r="C144" s="71"/>
      <c r="D144" s="71"/>
      <c r="E144" s="71"/>
      <c r="F144" s="71"/>
      <c r="G144" s="71"/>
      <c r="H144" s="46"/>
      <c r="I144" s="46"/>
      <c r="M144" s="18"/>
    </row>
    <row r="145" spans="2:13" ht="34.799999999999997">
      <c r="B145" s="28"/>
      <c r="F145" s="30"/>
      <c r="G145" s="30"/>
      <c r="H145" s="31" t="s">
        <v>14</v>
      </c>
      <c r="I145" s="30"/>
      <c r="M145" s="18"/>
    </row>
    <row r="146" spans="2:13">
      <c r="B146" s="32" t="s">
        <v>6</v>
      </c>
      <c r="C146" s="10" t="s">
        <v>7</v>
      </c>
      <c r="D146" s="11" t="s">
        <v>8</v>
      </c>
      <c r="E146" s="11" t="s">
        <v>9</v>
      </c>
      <c r="F146" s="11" t="s">
        <v>10</v>
      </c>
      <c r="G146" s="11" t="s">
        <v>11</v>
      </c>
      <c r="H146" s="33" t="s">
        <v>12</v>
      </c>
      <c r="I146" s="33" t="s">
        <v>13</v>
      </c>
      <c r="M146" s="18"/>
    </row>
    <row r="147" spans="2:13">
      <c r="B147" s="19" t="s">
        <v>102</v>
      </c>
      <c r="C147" s="20" t="s">
        <v>103</v>
      </c>
      <c r="D147" s="20"/>
      <c r="E147" s="16">
        <v>237</v>
      </c>
      <c r="F147" s="16">
        <f t="shared" ref="F147:F152" si="18">E147*0.9</f>
        <v>213.3</v>
      </c>
      <c r="G147" s="16">
        <f t="shared" ref="G147:G157" si="19">F147*1.04</f>
        <v>221.83200000000002</v>
      </c>
      <c r="H147" s="15">
        <v>0</v>
      </c>
      <c r="I147" s="16">
        <f t="shared" ref="I147:I152" si="20">H147*F147</f>
        <v>0</v>
      </c>
      <c r="M147" s="18"/>
    </row>
    <row r="148" spans="2:13">
      <c r="B148" s="19" t="s">
        <v>104</v>
      </c>
      <c r="C148" s="20" t="s">
        <v>105</v>
      </c>
      <c r="D148" s="20"/>
      <c r="E148" s="16">
        <v>267</v>
      </c>
      <c r="F148" s="16">
        <f t="shared" si="18"/>
        <v>240.3</v>
      </c>
      <c r="G148" s="16">
        <f t="shared" si="19"/>
        <v>249.91200000000003</v>
      </c>
      <c r="H148" s="15">
        <v>0</v>
      </c>
      <c r="I148" s="16">
        <f t="shared" si="20"/>
        <v>0</v>
      </c>
      <c r="M148" s="18"/>
    </row>
    <row r="149" spans="2:13">
      <c r="B149" s="19" t="s">
        <v>106</v>
      </c>
      <c r="C149" s="20" t="s">
        <v>107</v>
      </c>
      <c r="D149" s="20"/>
      <c r="E149" s="16">
        <v>253</v>
      </c>
      <c r="F149" s="16">
        <f t="shared" si="18"/>
        <v>227.70000000000002</v>
      </c>
      <c r="G149" s="16">
        <f t="shared" si="19"/>
        <v>236.80800000000002</v>
      </c>
      <c r="H149" s="15">
        <v>0</v>
      </c>
      <c r="I149" s="16">
        <f t="shared" si="20"/>
        <v>0</v>
      </c>
      <c r="M149" s="18"/>
    </row>
    <row r="150" spans="2:13">
      <c r="B150" s="19" t="s">
        <v>108</v>
      </c>
      <c r="C150" s="20" t="s">
        <v>109</v>
      </c>
      <c r="D150" s="20"/>
      <c r="E150" s="16">
        <v>253</v>
      </c>
      <c r="F150" s="16">
        <f t="shared" si="18"/>
        <v>227.70000000000002</v>
      </c>
      <c r="G150" s="16">
        <f t="shared" si="19"/>
        <v>236.80800000000002</v>
      </c>
      <c r="H150" s="15">
        <v>0</v>
      </c>
      <c r="I150" s="16">
        <f t="shared" si="20"/>
        <v>0</v>
      </c>
      <c r="M150" s="18"/>
    </row>
    <row r="151" spans="2:13">
      <c r="B151" s="19" t="s">
        <v>110</v>
      </c>
      <c r="C151" s="20" t="s">
        <v>111</v>
      </c>
      <c r="D151" s="20"/>
      <c r="E151" s="16">
        <v>261</v>
      </c>
      <c r="F151" s="16">
        <f t="shared" si="18"/>
        <v>234.9</v>
      </c>
      <c r="G151" s="16">
        <f t="shared" si="19"/>
        <v>244.29600000000002</v>
      </c>
      <c r="H151" s="15">
        <v>0</v>
      </c>
      <c r="I151" s="16">
        <f t="shared" si="20"/>
        <v>0</v>
      </c>
      <c r="M151" s="18"/>
    </row>
    <row r="152" spans="2:13">
      <c r="B152" s="19" t="s">
        <v>112</v>
      </c>
      <c r="C152" s="20" t="s">
        <v>113</v>
      </c>
      <c r="D152" s="20"/>
      <c r="E152" s="16">
        <v>261</v>
      </c>
      <c r="F152" s="16">
        <f t="shared" si="18"/>
        <v>234.9</v>
      </c>
      <c r="G152" s="16">
        <f t="shared" si="19"/>
        <v>244.29600000000002</v>
      </c>
      <c r="H152" s="15">
        <v>0</v>
      </c>
      <c r="I152" s="16">
        <f t="shared" si="20"/>
        <v>0</v>
      </c>
      <c r="M152" s="18"/>
    </row>
    <row r="153" spans="2:13">
      <c r="B153" s="28"/>
      <c r="F153" s="16"/>
      <c r="G153" s="16"/>
      <c r="H153" s="16"/>
      <c r="I153" s="47"/>
      <c r="M153" s="18"/>
    </row>
    <row r="154" spans="2:13">
      <c r="B154" s="19" t="s">
        <v>114</v>
      </c>
      <c r="C154" s="20" t="s">
        <v>115</v>
      </c>
      <c r="D154" s="20"/>
      <c r="E154" s="16">
        <f>E147*1.35</f>
        <v>319.95000000000005</v>
      </c>
      <c r="F154" s="16">
        <f>E154*0.9</f>
        <v>287.95500000000004</v>
      </c>
      <c r="G154" s="16">
        <f t="shared" si="19"/>
        <v>299.47320000000008</v>
      </c>
      <c r="H154" s="15">
        <v>0</v>
      </c>
      <c r="I154" s="16">
        <f t="shared" ref="I154:I164" si="21">H154*F154</f>
        <v>0</v>
      </c>
      <c r="M154" s="18"/>
    </row>
    <row r="155" spans="2:13">
      <c r="B155" s="19" t="s">
        <v>116</v>
      </c>
      <c r="C155" s="20" t="s">
        <v>117</v>
      </c>
      <c r="D155" s="20"/>
      <c r="E155" s="16">
        <f>E148*1.35</f>
        <v>360.45000000000005</v>
      </c>
      <c r="F155" s="16">
        <f>E155*0.9</f>
        <v>324.40500000000003</v>
      </c>
      <c r="G155" s="16">
        <f t="shared" si="19"/>
        <v>337.38120000000004</v>
      </c>
      <c r="H155" s="15">
        <v>0</v>
      </c>
      <c r="I155" s="16">
        <f t="shared" si="21"/>
        <v>0</v>
      </c>
      <c r="M155" s="18"/>
    </row>
    <row r="156" spans="2:13" ht="16.8" customHeight="1">
      <c r="B156" s="19" t="s">
        <v>118</v>
      </c>
      <c r="C156" s="20" t="s">
        <v>119</v>
      </c>
      <c r="D156" s="20"/>
      <c r="E156" s="16">
        <f>E149*1.35</f>
        <v>341.55</v>
      </c>
      <c r="F156" s="16">
        <f>E156*0.9</f>
        <v>307.39500000000004</v>
      </c>
      <c r="G156" s="16">
        <f t="shared" si="19"/>
        <v>319.69080000000002</v>
      </c>
      <c r="H156" s="15">
        <v>0</v>
      </c>
      <c r="I156" s="16">
        <f t="shared" si="21"/>
        <v>0</v>
      </c>
      <c r="M156" s="18"/>
    </row>
    <row r="157" spans="2:13">
      <c r="B157" s="19" t="s">
        <v>120</v>
      </c>
      <c r="C157" s="20" t="s">
        <v>121</v>
      </c>
      <c r="D157" s="20"/>
      <c r="E157" s="16">
        <f>E150*1.35</f>
        <v>341.55</v>
      </c>
      <c r="F157" s="16">
        <f>E157*0.9</f>
        <v>307.39500000000004</v>
      </c>
      <c r="G157" s="16">
        <f t="shared" si="19"/>
        <v>319.69080000000002</v>
      </c>
      <c r="H157" s="15">
        <v>0</v>
      </c>
      <c r="I157" s="16">
        <f t="shared" si="21"/>
        <v>0</v>
      </c>
      <c r="M157" s="18"/>
    </row>
    <row r="158" spans="2:13" ht="16.8" customHeight="1">
      <c r="B158" s="42"/>
      <c r="C158" s="43"/>
      <c r="D158" s="43"/>
      <c r="E158" s="44"/>
      <c r="F158" s="44"/>
      <c r="G158" s="44"/>
      <c r="H158" s="45"/>
      <c r="I158" s="44"/>
      <c r="M158" s="18"/>
    </row>
    <row r="159" spans="2:13">
      <c r="B159" s="19" t="s">
        <v>122</v>
      </c>
      <c r="C159" s="20" t="s">
        <v>123</v>
      </c>
      <c r="D159" s="20"/>
      <c r="E159" s="16">
        <v>237</v>
      </c>
      <c r="F159" s="16">
        <f t="shared" ref="F159:F164" si="22">E159*0.9</f>
        <v>213.3</v>
      </c>
      <c r="G159" s="16">
        <f t="shared" ref="G159:G164" si="23">F159*1.04</f>
        <v>221.83200000000002</v>
      </c>
      <c r="H159" s="15">
        <v>0</v>
      </c>
      <c r="I159" s="16">
        <f t="shared" si="21"/>
        <v>0</v>
      </c>
      <c r="M159" s="18"/>
    </row>
    <row r="160" spans="2:13">
      <c r="B160" s="19" t="s">
        <v>124</v>
      </c>
      <c r="C160" s="20" t="s">
        <v>125</v>
      </c>
      <c r="D160" s="20"/>
      <c r="E160" s="16">
        <v>267</v>
      </c>
      <c r="F160" s="16">
        <f t="shared" si="22"/>
        <v>240.3</v>
      </c>
      <c r="G160" s="16">
        <f t="shared" si="23"/>
        <v>249.91200000000003</v>
      </c>
      <c r="H160" s="15">
        <v>0</v>
      </c>
      <c r="I160" s="16">
        <f t="shared" si="21"/>
        <v>0</v>
      </c>
      <c r="M160" s="18"/>
    </row>
    <row r="161" spans="2:13">
      <c r="B161" s="19" t="s">
        <v>126</v>
      </c>
      <c r="C161" s="20" t="s">
        <v>127</v>
      </c>
      <c r="D161" s="20"/>
      <c r="E161" s="16">
        <v>253</v>
      </c>
      <c r="F161" s="16">
        <f t="shared" si="22"/>
        <v>227.70000000000002</v>
      </c>
      <c r="G161" s="16">
        <f t="shared" si="23"/>
        <v>236.80800000000002</v>
      </c>
      <c r="H161" s="15">
        <v>0</v>
      </c>
      <c r="I161" s="16">
        <f t="shared" si="21"/>
        <v>0</v>
      </c>
      <c r="M161" s="18"/>
    </row>
    <row r="162" spans="2:13">
      <c r="B162" s="19" t="s">
        <v>128</v>
      </c>
      <c r="C162" s="20" t="s">
        <v>129</v>
      </c>
      <c r="D162" s="20"/>
      <c r="E162" s="16">
        <v>253</v>
      </c>
      <c r="F162" s="16">
        <f t="shared" si="22"/>
        <v>227.70000000000002</v>
      </c>
      <c r="G162" s="16">
        <f t="shared" si="23"/>
        <v>236.80800000000002</v>
      </c>
      <c r="H162" s="15">
        <v>0</v>
      </c>
      <c r="I162" s="16">
        <f t="shared" si="21"/>
        <v>0</v>
      </c>
      <c r="M162" s="18"/>
    </row>
    <row r="163" spans="2:13">
      <c r="B163" s="19" t="s">
        <v>130</v>
      </c>
      <c r="C163" s="20" t="s">
        <v>131</v>
      </c>
      <c r="D163" s="20"/>
      <c r="E163" s="16">
        <v>261</v>
      </c>
      <c r="F163" s="16">
        <f t="shared" si="22"/>
        <v>234.9</v>
      </c>
      <c r="G163" s="16">
        <f t="shared" si="23"/>
        <v>244.29600000000002</v>
      </c>
      <c r="H163" s="15">
        <v>0</v>
      </c>
      <c r="I163" s="16">
        <f t="shared" si="21"/>
        <v>0</v>
      </c>
      <c r="M163" s="18"/>
    </row>
    <row r="164" spans="2:13" ht="16.8" customHeight="1">
      <c r="B164" s="19" t="s">
        <v>132</v>
      </c>
      <c r="C164" s="20" t="s">
        <v>133</v>
      </c>
      <c r="D164" s="20"/>
      <c r="E164" s="16">
        <v>261</v>
      </c>
      <c r="F164" s="16">
        <f t="shared" si="22"/>
        <v>234.9</v>
      </c>
      <c r="G164" s="16">
        <f t="shared" si="23"/>
        <v>244.29600000000002</v>
      </c>
      <c r="H164" s="15">
        <v>0</v>
      </c>
      <c r="I164" s="16">
        <f t="shared" si="21"/>
        <v>0</v>
      </c>
      <c r="M164" s="18"/>
    </row>
    <row r="165" spans="2:13">
      <c r="B165" s="28"/>
      <c r="F165" s="16"/>
      <c r="G165" s="16"/>
      <c r="H165" s="16"/>
      <c r="I165" s="47"/>
      <c r="M165" s="18"/>
    </row>
    <row r="166" spans="2:13">
      <c r="B166" s="19" t="s">
        <v>134</v>
      </c>
      <c r="C166" s="20" t="s">
        <v>135</v>
      </c>
      <c r="D166" s="20"/>
      <c r="E166" s="16">
        <f>E159*1.35</f>
        <v>319.95000000000005</v>
      </c>
      <c r="F166" s="16">
        <f>E166*0.9</f>
        <v>287.95500000000004</v>
      </c>
      <c r="G166" s="16">
        <f>F166*1.04</f>
        <v>299.47320000000008</v>
      </c>
      <c r="H166" s="15">
        <v>0</v>
      </c>
      <c r="I166" s="16">
        <f>H166*F166</f>
        <v>0</v>
      </c>
      <c r="M166" s="18"/>
    </row>
    <row r="167" spans="2:13">
      <c r="B167" s="19" t="s">
        <v>136</v>
      </c>
      <c r="C167" s="20" t="s">
        <v>137</v>
      </c>
      <c r="D167" s="20"/>
      <c r="E167" s="16">
        <f>E160*1.35</f>
        <v>360.45000000000005</v>
      </c>
      <c r="F167" s="16">
        <f>E167*0.9</f>
        <v>324.40500000000003</v>
      </c>
      <c r="G167" s="16">
        <f>F167*1.04</f>
        <v>337.38120000000004</v>
      </c>
      <c r="H167" s="15">
        <v>0</v>
      </c>
      <c r="I167" s="16">
        <f>H167*F167</f>
        <v>0</v>
      </c>
      <c r="M167" s="18"/>
    </row>
    <row r="168" spans="2:13">
      <c r="B168" s="19" t="s">
        <v>138</v>
      </c>
      <c r="C168" s="20" t="s">
        <v>139</v>
      </c>
      <c r="D168" s="20"/>
      <c r="E168" s="16">
        <f>E161*1.35</f>
        <v>341.55</v>
      </c>
      <c r="F168" s="16">
        <f>E168*0.9</f>
        <v>307.39500000000004</v>
      </c>
      <c r="G168" s="16">
        <f>F168*1.04</f>
        <v>319.69080000000002</v>
      </c>
      <c r="H168" s="15">
        <v>0</v>
      </c>
      <c r="I168" s="16">
        <f>H168*F168</f>
        <v>0</v>
      </c>
      <c r="M168" s="18"/>
    </row>
    <row r="169" spans="2:13" ht="18" thickBot="1">
      <c r="B169" s="21" t="s">
        <v>140</v>
      </c>
      <c r="C169" s="22" t="s">
        <v>141</v>
      </c>
      <c r="D169" s="22"/>
      <c r="E169" s="23">
        <f>E161*1.35</f>
        <v>341.55</v>
      </c>
      <c r="F169" s="23">
        <f>E169*0.9</f>
        <v>307.39500000000004</v>
      </c>
      <c r="G169" s="23">
        <f>F169*1.04</f>
        <v>319.69080000000002</v>
      </c>
      <c r="H169" s="25">
        <v>0</v>
      </c>
      <c r="I169" s="23">
        <f>H169*F169</f>
        <v>0</v>
      </c>
      <c r="J169" s="26"/>
      <c r="K169" s="26"/>
      <c r="L169" s="26"/>
      <c r="M169" s="27"/>
    </row>
    <row r="170" spans="2:13" s="30" customFormat="1">
      <c r="B170" s="19"/>
      <c r="C170" s="20"/>
      <c r="D170" s="20"/>
      <c r="E170" s="16"/>
      <c r="F170" s="16"/>
      <c r="G170" s="16"/>
      <c r="H170" s="15"/>
      <c r="I170" s="16"/>
      <c r="M170" s="80"/>
    </row>
  </sheetData>
  <sheetProtection algorithmName="SHA-512" hashValue="6PNchK2j+Q8ByxNV7PXtKbVCP6nz9PPF2faS8VzCMjFzmmxeJX9MS9U5maNcDDlsSA120LL6xX3weDDywJy7bQ==" saltValue="ObADMeMlwFQEWEALqJSKIQ==" spinCount="100000" sheet="1" selectLockedCells="1"/>
  <mergeCells count="64">
    <mergeCell ref="B2:F2"/>
    <mergeCell ref="B3:F3"/>
    <mergeCell ref="B63:I63"/>
    <mergeCell ref="B6:M6"/>
    <mergeCell ref="B61:M61"/>
    <mergeCell ref="B111:M111"/>
    <mergeCell ref="B93:I93"/>
    <mergeCell ref="B65:I65"/>
    <mergeCell ref="B66:I66"/>
    <mergeCell ref="B67:I67"/>
    <mergeCell ref="B68:I68"/>
    <mergeCell ref="B69:I69"/>
    <mergeCell ref="B70:I70"/>
    <mergeCell ref="B71:I71"/>
    <mergeCell ref="B72:I72"/>
    <mergeCell ref="B92:I92"/>
    <mergeCell ref="B90:M90"/>
    <mergeCell ref="B123:I123"/>
    <mergeCell ref="B124:I124"/>
    <mergeCell ref="B144:G144"/>
    <mergeCell ref="C7:M7"/>
    <mergeCell ref="C8:M8"/>
    <mergeCell ref="B116:I117"/>
    <mergeCell ref="B94:I94"/>
    <mergeCell ref="B95:I95"/>
    <mergeCell ref="B96:I96"/>
    <mergeCell ref="B97:I97"/>
    <mergeCell ref="B98:I98"/>
    <mergeCell ref="B99:I99"/>
    <mergeCell ref="B100:I100"/>
    <mergeCell ref="B101:I101"/>
    <mergeCell ref="B114:I114"/>
    <mergeCell ref="B115:I115"/>
    <mergeCell ref="C31:F31"/>
    <mergeCell ref="C12:F12"/>
    <mergeCell ref="C13:F13"/>
    <mergeCell ref="E15:G15"/>
    <mergeCell ref="C22:F22"/>
    <mergeCell ref="C23:F23"/>
    <mergeCell ref="C26:F26"/>
    <mergeCell ref="C27:F27"/>
    <mergeCell ref="C29:F29"/>
    <mergeCell ref="C30:F30"/>
    <mergeCell ref="C32:F32"/>
    <mergeCell ref="C33:F33"/>
    <mergeCell ref="C35:F35"/>
    <mergeCell ref="C36:F36"/>
    <mergeCell ref="C38:F38"/>
    <mergeCell ref="B143:M143"/>
    <mergeCell ref="G38:K39"/>
    <mergeCell ref="B48:M48"/>
    <mergeCell ref="C44:E44"/>
    <mergeCell ref="C45:E45"/>
    <mergeCell ref="C46:E46"/>
    <mergeCell ref="B51:M51"/>
    <mergeCell ref="C39:F39"/>
    <mergeCell ref="C40:F40"/>
    <mergeCell ref="C41:F41"/>
    <mergeCell ref="C42:F42"/>
    <mergeCell ref="B118:I118"/>
    <mergeCell ref="B119:I119"/>
    <mergeCell ref="B120:I120"/>
    <mergeCell ref="B121:I121"/>
    <mergeCell ref="B122:I122"/>
  </mergeCells>
  <pageMargins left="0.25" right="0.25" top="0.5" bottom="0.5" header="0.3" footer="0.3"/>
  <pageSetup scale="55" fitToHeight="3" orientation="landscape" horizontalDpi="0" verticalDpi="0" r:id="rId1"/>
  <rowBreaks count="2" manualBreakCount="2">
    <brk id="47"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2020 Replacement Decking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dc:creator>
  <cp:lastModifiedBy>Jane</cp:lastModifiedBy>
  <cp:lastPrinted>2020-01-22T19:14:49Z</cp:lastPrinted>
  <dcterms:created xsi:type="dcterms:W3CDTF">2020-01-22T16:35:20Z</dcterms:created>
  <dcterms:modified xsi:type="dcterms:W3CDTF">2020-01-23T14:59:40Z</dcterms:modified>
</cp:coreProperties>
</file>